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10" yWindow="-100" windowWidth="11950" windowHeight="10100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state="hidden" r:id="rId6"/>
    <sheet name="Sheet1" sheetId="8" state="hidden" r:id="rId7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List'!$A$1:$L$43</definedName>
    <definedName name="Vendor">#REF!</definedName>
    <definedName name="Vendors">#REF!</definedName>
  </definedNames>
  <calcPr calcId="145621"/>
  <pivotCaches>
    <pivotCache cacheId="2" r:id="rId8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<sst xmlns="http://schemas.openxmlformats.org/spreadsheetml/2006/main" count="617" uniqueCount="326">
  <si>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</si>
  <si>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</si>
  <si>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</si>
  <si>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</si>
  <si>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</si>
  <si>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</si>
  <si>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</si>
  <si>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</si>
  <si>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</si>
  <si>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</si>
  <si>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</si>
  <si>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</si>
  <si>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</si>
  <si>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</si>
  <si>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</si>
  <si>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</si>
  <si>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</si>
  <si>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</si>
  <si>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</si>
  <si>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</si>
  <si>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</si>
  <si>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</si>
  <si>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</si>
  <si>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</si>
  <si>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</si>
  <si>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</si>
  <si>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</si>
  <si>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</si>
  <si>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</si>
  <si>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</si>
  <si>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</si>
  <si>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</si>
  <si>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</si>
  <si>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</si>
  <si>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</si>
  <si>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</si>
  <si>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</si>
  <si>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</si>
  <si>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</si>
  <si>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</si>
  <si>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</si>
  <si>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</si>
  <si>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</si>
  <si>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</si>
  <si>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</si>
  <si>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</si>
  <si>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</si>
  <si>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</si>
  <si>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</si>
  <si>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</si>
  <si>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</si>
  <si>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</si>
  <si>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</si>
  <si>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</si>
  <si>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</si>
  <si>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</si>
  <si>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</si>
  <si>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</si>
  <si>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</si>
  <si>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</si>
  <si>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</si>
  <si>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</si>
  <si>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</si>
  <si>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</si>
  <si>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</si>
  <si>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</si>
  <si>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</si>
  <si>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</si>
  <si>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</si>
  <si>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</si>
  <si>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</si>
  <si>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</si>
  <si>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</si>
  <si>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</si>
  <si>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</si>
  <si>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</si>
  <si>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</si>
  <si>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</si>
  <si>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</si>
  <si>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</si>
  <si>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</si>
  <si>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</si>
  <si>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</si>
  <si>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</si>
  <si>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</si>
  <si>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</si>
  <si>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</si>
  <si>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</si>
  <si>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</si>
  <si>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</si>
  <si>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</si>
  <si>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</si>
  <si>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</si>
  <si>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</si>
  <si>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</si>
  <si>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</si>
  <si>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</si>
  <si>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</si>
  <si>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</si>
  <si>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</si>
  <si>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</si>
  <si>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</si>
  <si>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</si>
  <si>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</si>
  <si>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</si>
  <si>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</si>
  <si>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</si>
  <si>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</si>
  <si>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</si>
  <si>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</si>
  <si>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</si>
  <si>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SLLF003 / SLLF002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</si>
  <si>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</si>
  <si>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</si>
  <si>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</si>
  <si>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</si>
  <si>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</si>
  <si>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</si>
  <si>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</si>
  <si>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</si>
  <si>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</si>
  <si>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</si>
  <si>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</si>
  <si>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</si>
  <si>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</si>
  <si>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</si>
  <si>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</si>
  <si>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</si>
  <si>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</si>
  <si>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</si>
  <si>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</si>
  <si>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</si>
  <si>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</si>
  <si>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</si>
  <si>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</si>
  <si>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</si>
  <si>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</si>
  <si>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</si>
  <si>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</si>
  <si>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</si>
  <si>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</si>
  <si>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</si>
  <si>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</si>
  <si>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</si>
  <si>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</si>
  <si>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</si>
  <si>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</si>
  <si>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</si>
  <si>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</si>
  <si>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</si>
  <si>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</si>
  <si>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</si>
  <si>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</si>
  <si>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</si>
  <si>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</si>
  <si>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</si>
  <si>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</si>
  <si>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</si>
  <si>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</si>
  <si>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</si>
  <si>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</si>
  <si>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</si>
  <si>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</si>
  <si>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</si>
  <si>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</si>
  <si>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</si>
  <si>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</si>
  <si>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</si>
  <si>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</si>
  <si>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</si>
  <si>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</si>
  <si>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</si>
  <si>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</si>
  <si>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</si>
  <si>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</si>
  <si>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</si>
  <si>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</si>
  <si>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</si>
  <si>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</si>
  <si>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</si>
  <si>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</si>
  <si>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</si>
  <si>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</si>
  <si>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</si>
  <si>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</si>
  <si>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</si>
  <si>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</si>
  <si>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</si>
  <si>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</si>
  <si>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</si>
  <si>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</si>
  <si>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</si>
  <si>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</si>
  <si>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</si>
  <si>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</si>
  <si>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</si>
  <si>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</si>
  <si>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</si>
  <si>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</si>
  <si>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</si>
  <si>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</si>
  <si>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</si>
  <si>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</si>
  <si>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</si>
  <si>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</si>
  <si>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</si>
  <si>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</si>
  <si>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</si>
  <si>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</si>
  <si>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</si>
  <si>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</si>
  <si>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</si>
  <si>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</si>
  <si>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</si>
  <si>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</si>
  <si>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</si>
  <si>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</si>
  <si>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</si>
  <si>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</si>
  <si>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>Literature, High Voltage Read Me- Goes in High Voltage Analog kits</t>
  </si>
  <si>
    <t>SLVT174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</si>
  <si>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</si>
  <si>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</si>
  <si>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</si>
  <si>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</si>
  <si>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</si>
  <si>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</si>
  <si>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</si>
  <si>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</si>
  <si>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</si>
  <si>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E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</si>
  <si>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</si>
  <si>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</si>
  <si>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</si>
  <si>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</si>
  <si>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</si>
  <si>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</si>
  <si>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</si>
  <si>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</si>
  <si>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</si>
  <si>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</si>
  <si>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</si>
  <si>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</si>
  <si>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</si>
  <si>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</si>
  <si>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</si>
  <si>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</si>
  <si>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</si>
  <si>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</si>
  <si>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</si>
  <si>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</si>
  <si>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</si>
  <si>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</si>
  <si>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</si>
  <si>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</si>
  <si>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</si>
  <si>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</si>
  <si>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</si>
  <si>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</si>
  <si>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</si>
  <si>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</si>
  <si>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</si>
  <si>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</si>
  <si>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</si>
  <si>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</si>
  <si>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</si>
  <si>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</si>
  <si>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</si>
  <si>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</si>
  <si>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</si>
  <si>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</si>
  <si>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</si>
  <si>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</si>
  <si>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</si>
  <si>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</si>
  <si>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</si>
  <si>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</si>
  <si>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</si>
  <si>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</si>
  <si>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</si>
  <si>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</si>
  <si>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</si>
  <si>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</si>
  <si>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</si>
  <si>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</si>
  <si>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</si>
  <si>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</si>
  <si>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</si>
  <si>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</si>
  <si>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</si>
  <si>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</si>
  <si>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</si>
  <si>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</si>
  <si>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</si>
  <si>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</si>
  <si>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</si>
  <si>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</si>
  <si>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</si>
  <si>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</si>
  <si>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</si>
  <si>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</si>
  <si>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Delete notes before loading to BOM Tool.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</si>
  <si>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</si>
  <si>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</si>
  <si>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</si>
  <si>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</si>
  <si>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</si>
  <si>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</si>
  <si>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</si>
  <si>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</si>
  <si>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</si>
  <si>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</si>
  <si>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</si>
  <si>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</si>
  <si>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</si>
  <si>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</si>
  <si>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</si>
  <si>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</si>
  <si>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</si>
  <si>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</si>
  <si>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</si>
  <si>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</si>
  <si>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Ramasiddaiah Pamidi</t>
  </si>
  <si>
    <t>TPS536C7EVM-051</t>
  </si>
  <si>
    <r>
      <rPr>
        <b/>
        <sz val="11"/>
        <color theme="1"/>
        <rFont val="Calibri"/>
        <family val="2"/>
        <scheme val="minor"/>
      </rPr>
      <t>TPS536C7EVM-051</t>
    </r>
    <r>
      <rPr>
        <sz val="11"/>
        <color theme="1"/>
        <rFont val="Calibri"/>
        <family val="2"/>
        <scheme val="minor"/>
      </rPr>
      <t>; Circuit Board; 6636099</t>
    </r>
  </si>
  <si>
    <t>BMC051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</si>
</sst>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61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8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3" xfId="1" quotePrefix="1" applyFont="1" applyFill="1" applyBorder="1" applyAlignment="1">
      <alignment horizontal="center" vertical="top"/>
    </xf>
    <xf numFmtId="0" fontId="0" fillId="0" borderId="24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5" xfId="0" applyFont="1" applyBorder="1" applyAlignment="1">
      <alignment vertical="center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vertical="center"/>
    </xf>
    <xf numFmtId="0" fontId="32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0" fillId="37" borderId="1" xfId="0" applyFill="1" applyBorder="1"/>
    <xf numFmtId="0" fontId="0" fillId="37" borderId="16" xfId="0" applyFill="1" applyBorder="1"/>
    <xf numFmtId="0" fontId="4" fillId="37" borderId="0" xfId="1" quotePrefix="1" applyFont="1" applyFill="1" applyAlignment="1">
      <alignment horizontal="center" vertical="top"/>
    </xf>
    <xf numFmtId="0" fontId="0" fillId="37" borderId="16" xfId="0" applyFont="1" applyFill="1" applyBorder="1"/>
    <xf numFmtId="0" fontId="3" fillId="37" borderId="1" xfId="0" applyFont="1" applyFill="1" applyBorder="1"/>
    <xf numFmtId="0" fontId="0" fillId="37" borderId="1" xfId="0" applyFont="1" applyFill="1" applyBorder="1" applyAlignment="1">
      <alignment horizontal="center"/>
    </xf>
    <xf numFmtId="0" fontId="0" fillId="37" borderId="1" xfId="0" applyFont="1" applyFill="1" applyBorder="1"/>
    <xf numFmtId="0" fontId="0" fillId="37" borderId="0" xfId="0" applyFill="1" applyBorder="1" applyAlignment="1">
      <alignment horizontal="left"/>
    </xf>
    <xf numFmtId="164" fontId="0" fillId="37" borderId="0" xfId="0" applyNumberFormat="1" applyFill="1" applyAlignment="1">
      <alignment horizontal="center"/>
    </xf>
    <xf numFmtId="0" fontId="0" fillId="37" borderId="0" xfId="0" applyFill="1"/>
    <xf numFmtId="0" fontId="29" fillId="2" borderId="27" xfId="1" quotePrefix="1" applyFont="1" applyFill="1" applyBorder="1" applyAlignment="1">
      <alignment horizontal="center" vertical="top"/>
    </xf>
    <xf numFmtId="0" fontId="29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29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37" borderId="16" xfId="0" applyFont="1" applyFill="1" applyBorder="1"/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7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6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2" fillId="37" borderId="1" xfId="0" applyFont="1" applyFill="1" applyBorder="1" applyAlignment="1">
      <alignment horizontal="right" vertical="center"/>
    </xf>
    <xf numFmtId="0" fontId="38" fillId="37" borderId="1" xfId="0" applyFont="1" applyFill="1" applyBorder="1"/>
    <xf numFmtId="0" fontId="38" fillId="37" borderId="1" xfId="0" applyFont="1" applyFill="1" applyBorder="1" applyAlignment="1">
      <alignment vertical="center" wrapText="1"/>
    </xf>
    <xf numFmtId="0" fontId="39" fillId="37" borderId="1" xfId="0" applyFont="1" applyFill="1" applyBorder="1"/>
    <xf numFmtId="0" fontId="34" fillId="37" borderId="1" xfId="0" applyFont="1" applyFill="1" applyBorder="1"/>
    <xf numFmtId="0" fontId="40" fillId="0" borderId="0" xfId="0" applyFont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4" fillId="0" borderId="1" xfId="0" applyFont="1" applyBorder="1" applyAlignment="1">
      <alignment horizontal="right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6"/>
  <sheetViews>
    <sheetView tabSelected="1" zoomScaleNormal="100" workbookViewId="0">
      <selection activeCell="E21" sqref="E21"/>
    </sheetView>
  </sheetViews>
  <sheetFormatPr defaultRowHeight="14.5" x14ac:dyDescent="0.35"/>
  <cols>
    <col min="1" max="1" width="9.453125" customWidth="1"/>
    <col min="2" max="2" width="13.7265625" customWidth="1"/>
    <col min="3" max="3" width="60.54296875" customWidth="1"/>
    <col min="4" max="4" width="16.26953125" customWidth="1"/>
    <col min="5" max="5" width="17.453125" bestFit="1" customWidth="1"/>
    <col min="6" max="6" width="8.81640625" customWidth="1"/>
    <col min="7" max="7" width="8.26953125" style="10" customWidth="1"/>
    <col min="8" max="8" width="8" style="10" customWidth="1"/>
    <col min="9" max="9" width="7.81640625" style="10" customWidth="1"/>
    <col min="10" max="10" width="14.1796875" customWidth="1"/>
    <col min="11" max="11" width="10.7265625" style="10" customWidth="1"/>
    <col min="12" max="12" width="13" customWidth="1"/>
    <col min="13" max="13" width="38.453125" customWidth="1"/>
    <col min="14" max="14" width="36.453125" customWidth="1"/>
  </cols>
  <sheetData>
    <row r="1" spans="1:13" ht="15.75" x14ac:dyDescent="0.25">
      <c r="C1" s="21" t="s">
        <v>123</v>
      </c>
    </row>
    <row r="2" spans="1:13" ht="15" x14ac:dyDescent="0.25">
      <c r="A2" s="61"/>
      <c r="B2" s="80" t="s">
        <v>10</v>
      </c>
      <c r="C2" s="112" t="s">
        <v>322</v>
      </c>
      <c r="D2" s="80" t="s">
        <v>8</v>
      </c>
      <c r="E2" s="111">
        <v>44095</v>
      </c>
      <c r="F2" s="61"/>
      <c r="G2" s="61"/>
      <c r="H2" s="61"/>
      <c r="I2" s="61"/>
      <c r="J2" s="61"/>
      <c r="K2" s="61"/>
      <c r="L2" s="61"/>
      <c r="M2" s="61"/>
    </row>
    <row r="3" spans="1:13" s="1" customFormat="1" ht="15" x14ac:dyDescent="0.25">
      <c r="A3" s="62"/>
      <c r="B3" s="80" t="s">
        <v>110</v>
      </c>
      <c r="C3" s="110">
        <v>6636099</v>
      </c>
      <c r="D3" s="81" t="s">
        <v>15</v>
      </c>
      <c r="E3" s="82" t="s">
        <v>230</v>
      </c>
      <c r="F3" s="62"/>
      <c r="G3" s="62"/>
      <c r="H3" s="62"/>
      <c r="I3" s="62"/>
      <c r="J3" s="62"/>
      <c r="K3" s="62"/>
      <c r="L3" s="62"/>
      <c r="M3" s="62"/>
    </row>
    <row r="4" spans="1:13" ht="15.75" x14ac:dyDescent="0.25">
      <c r="A4" s="61"/>
      <c r="B4" s="85" t="s">
        <v>6</v>
      </c>
      <c r="C4" s="105" t="s">
        <v>323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.75" thickBot="1" x14ac:dyDescent="0.3">
      <c r="A5" s="61"/>
      <c r="B5" s="61"/>
      <c r="C5" s="61"/>
      <c r="D5" s="61"/>
      <c r="E5" s="61"/>
      <c r="F5" s="138" t="s">
        <v>273</v>
      </c>
      <c r="G5" s="138" t="s">
        <v>274</v>
      </c>
      <c r="H5" s="138" t="s">
        <v>274</v>
      </c>
      <c r="I5" s="138" t="s">
        <v>274</v>
      </c>
      <c r="J5" s="61"/>
      <c r="K5" s="61"/>
      <c r="L5" s="61"/>
      <c r="M5" s="61"/>
    </row>
    <row r="6" spans="1:13" ht="15.75" thickBot="1" x14ac:dyDescent="0.3">
      <c r="A6" s="73" t="s">
        <v>5</v>
      </c>
      <c r="B6" s="74" t="s">
        <v>4</v>
      </c>
      <c r="C6" s="75" t="s">
        <v>0</v>
      </c>
      <c r="D6" s="75" t="s">
        <v>13</v>
      </c>
      <c r="E6" s="74" t="s">
        <v>3</v>
      </c>
      <c r="F6" s="75" t="s">
        <v>275</v>
      </c>
      <c r="G6" s="75" t="s">
        <v>276</v>
      </c>
      <c r="H6" s="75" t="s">
        <v>277</v>
      </c>
      <c r="I6" s="75" t="s">
        <v>278</v>
      </c>
      <c r="J6" s="74" t="s">
        <v>103</v>
      </c>
      <c r="K6" s="77" t="s">
        <v>116</v>
      </c>
      <c r="L6" s="76" t="s">
        <v>12</v>
      </c>
      <c r="M6" s="61"/>
    </row>
    <row r="7" spans="1:13" x14ac:dyDescent="0.35">
      <c r="A7" s="79" t="s">
        <v>14</v>
      </c>
      <c r="B7" s="72">
        <v>1</v>
      </c>
      <c r="C7" s="106" t="s">
        <v>324</v>
      </c>
      <c r="D7" s="135" t="s">
        <v>325</v>
      </c>
      <c r="E7" s="71" t="s">
        <v>2</v>
      </c>
      <c r="F7" s="104">
        <v>1200</v>
      </c>
      <c r="G7" s="104">
        <v>19.82</v>
      </c>
      <c r="H7" s="104">
        <v>16.510000000000002</v>
      </c>
      <c r="I7" s="104">
        <v>3.22</v>
      </c>
      <c r="J7" s="68" t="s">
        <v>205</v>
      </c>
      <c r="K7" s="68" t="s">
        <v>214</v>
      </c>
      <c r="L7" s="68"/>
      <c r="M7" s="61"/>
    </row>
    <row r="8" spans="1:13" s="10" customFormat="1" ht="15" x14ac:dyDescent="0.25">
      <c r="A8" s="79"/>
      <c r="B8" s="72"/>
      <c r="C8" s="71"/>
      <c r="D8" s="71"/>
      <c r="E8" s="71"/>
      <c r="F8" s="68"/>
      <c r="G8" s="68"/>
      <c r="H8" s="68"/>
      <c r="I8" s="68"/>
      <c r="J8" s="68"/>
      <c r="K8" s="68"/>
      <c r="L8" s="68"/>
      <c r="M8" s="61"/>
    </row>
    <row r="9" spans="1:13" s="10" customFormat="1" ht="15" x14ac:dyDescent="0.25">
      <c r="A9" s="79"/>
      <c r="B9" s="72"/>
      <c r="C9" s="71"/>
      <c r="D9" s="71"/>
      <c r="E9" s="71"/>
      <c r="F9" s="68"/>
      <c r="G9" s="68"/>
      <c r="H9" s="68"/>
      <c r="I9" s="68"/>
      <c r="J9" s="68"/>
      <c r="K9" s="68"/>
      <c r="L9" s="68"/>
      <c r="M9" s="61"/>
    </row>
    <row r="10" spans="1:13" ht="15" x14ac:dyDescent="0.25">
      <c r="A10" s="67" t="s">
        <v>170</v>
      </c>
      <c r="B10" s="65">
        <v>1</v>
      </c>
      <c r="C10" s="66" t="s">
        <v>136</v>
      </c>
      <c r="D10" s="109" t="s">
        <v>125</v>
      </c>
      <c r="E10" s="64" t="s">
        <v>108</v>
      </c>
      <c r="F10" s="103">
        <v>102</v>
      </c>
      <c r="G10" s="103">
        <v>26</v>
      </c>
      <c r="H10" s="103">
        <v>18</v>
      </c>
      <c r="I10" s="103">
        <v>5.5</v>
      </c>
      <c r="J10" s="84" t="s">
        <v>172</v>
      </c>
      <c r="K10" s="63" t="s">
        <v>38</v>
      </c>
      <c r="L10" s="63" t="s">
        <v>146</v>
      </c>
      <c r="M10" s="61"/>
    </row>
    <row r="11" spans="1:13" x14ac:dyDescent="0.35">
      <c r="A11" s="67" t="s">
        <v>171</v>
      </c>
      <c r="B11" s="65">
        <v>1</v>
      </c>
      <c r="C11" s="66" t="s">
        <v>98</v>
      </c>
      <c r="D11" s="109" t="s">
        <v>124</v>
      </c>
      <c r="E11" s="64" t="s">
        <v>108</v>
      </c>
      <c r="F11" s="103">
        <v>32</v>
      </c>
      <c r="G11" s="103">
        <v>23.5</v>
      </c>
      <c r="H11" s="103">
        <v>17.8</v>
      </c>
      <c r="I11" s="103">
        <v>2.5</v>
      </c>
      <c r="J11" s="83" t="s">
        <v>208</v>
      </c>
      <c r="K11" s="63" t="s">
        <v>126</v>
      </c>
      <c r="L11" s="83" t="s">
        <v>127</v>
      </c>
      <c r="M11" s="61"/>
    </row>
    <row r="12" spans="1:13" s="10" customFormat="1" ht="15" x14ac:dyDescent="0.25">
      <c r="A12" s="67"/>
      <c r="B12" s="65"/>
      <c r="C12" s="66"/>
      <c r="D12" s="64"/>
      <c r="E12" s="64"/>
      <c r="F12" s="63"/>
      <c r="G12" s="63"/>
      <c r="H12" s="63"/>
      <c r="I12" s="63"/>
      <c r="J12" s="63"/>
      <c r="K12" s="63"/>
      <c r="L12" s="63"/>
      <c r="M12" s="61"/>
    </row>
    <row r="13" spans="1:13" s="10" customFormat="1" ht="15" x14ac:dyDescent="0.25">
      <c r="A13" s="67"/>
      <c r="B13" s="65"/>
      <c r="C13" s="66"/>
      <c r="D13" s="64"/>
      <c r="E13" s="64"/>
      <c r="F13" s="63"/>
      <c r="G13" s="63"/>
      <c r="H13" s="63"/>
      <c r="I13" s="63"/>
      <c r="J13" s="63"/>
      <c r="K13" s="63"/>
      <c r="L13" s="63"/>
      <c r="M13" s="61"/>
    </row>
    <row r="14" spans="1:13" ht="15" x14ac:dyDescent="0.25">
      <c r="A14" s="67" t="s">
        <v>16</v>
      </c>
      <c r="B14" s="65">
        <v>1</v>
      </c>
      <c r="C14" s="64" t="s">
        <v>18</v>
      </c>
      <c r="D14" s="64" t="s">
        <v>111</v>
      </c>
      <c r="E14" s="64" t="s">
        <v>7</v>
      </c>
      <c r="F14" s="63">
        <v>2</v>
      </c>
      <c r="G14" s="63">
        <v>10.199999999999999</v>
      </c>
      <c r="H14" s="63">
        <v>12.7</v>
      </c>
      <c r="I14" s="63"/>
      <c r="J14" s="63" t="s">
        <v>173</v>
      </c>
      <c r="K14" s="63" t="s">
        <v>173</v>
      </c>
      <c r="L14" s="63"/>
      <c r="M14" s="61"/>
    </row>
    <row r="15" spans="1:13" ht="15" x14ac:dyDescent="0.25">
      <c r="A15" s="67" t="s">
        <v>17</v>
      </c>
      <c r="B15" s="65">
        <v>1</v>
      </c>
      <c r="C15" s="64" t="s">
        <v>11</v>
      </c>
      <c r="D15" s="64" t="s">
        <v>112</v>
      </c>
      <c r="E15" s="64" t="s">
        <v>7</v>
      </c>
      <c r="F15" s="63">
        <v>7</v>
      </c>
      <c r="G15" s="63">
        <v>8.5</v>
      </c>
      <c r="H15" s="63">
        <v>11</v>
      </c>
      <c r="I15" s="78"/>
      <c r="J15" s="63" t="s">
        <v>173</v>
      </c>
      <c r="K15" s="63" t="s">
        <v>173</v>
      </c>
      <c r="L15" s="78"/>
      <c r="M15" s="61"/>
    </row>
    <row r="16" spans="1:13" ht="15" x14ac:dyDescent="0.25">
      <c r="A16" s="107" t="s">
        <v>218</v>
      </c>
      <c r="B16" s="108">
        <v>1</v>
      </c>
      <c r="C16" s="109" t="s">
        <v>219</v>
      </c>
      <c r="D16" s="109" t="s">
        <v>220</v>
      </c>
      <c r="E16" s="109" t="s">
        <v>7</v>
      </c>
      <c r="F16" s="103">
        <v>7</v>
      </c>
      <c r="G16" s="103">
        <v>8.5</v>
      </c>
      <c r="H16" s="103">
        <v>11</v>
      </c>
      <c r="I16" s="103"/>
      <c r="J16" s="103" t="s">
        <v>173</v>
      </c>
      <c r="K16" s="103" t="s">
        <v>173</v>
      </c>
      <c r="L16" s="63"/>
      <c r="M16" s="62"/>
    </row>
    <row r="17" spans="1:13" ht="15" x14ac:dyDescent="0.25">
      <c r="A17" s="22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"/>
    </row>
    <row r="18" spans="1:13" s="45" customFormat="1" ht="15" x14ac:dyDescent="0.25">
      <c r="A18" s="22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4"/>
    </row>
    <row r="19" spans="1:13" s="45" customFormat="1" x14ac:dyDescent="0.35">
      <c r="A19" s="22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4"/>
    </row>
    <row r="20" spans="1:13" s="45" customFormat="1" x14ac:dyDescent="0.35">
      <c r="A20" s="22"/>
      <c r="B20" s="20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4"/>
    </row>
    <row r="21" spans="1:13" s="45" customFormat="1" x14ac:dyDescent="0.35">
      <c r="A21" s="22"/>
      <c r="B21" s="20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4"/>
    </row>
    <row r="22" spans="1:13" s="45" customFormat="1" x14ac:dyDescent="0.35">
      <c r="A22" s="22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4"/>
    </row>
    <row r="23" spans="1:13" s="45" customFormat="1" x14ac:dyDescent="0.35">
      <c r="A23" s="22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4"/>
    </row>
    <row r="24" spans="1:13" s="45" customFormat="1" x14ac:dyDescent="0.35">
      <c r="A24" s="22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4"/>
    </row>
    <row r="25" spans="1:13" s="45" customFormat="1" x14ac:dyDescent="0.35">
      <c r="A25" s="22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4"/>
    </row>
    <row r="26" spans="1:13" s="45" customFormat="1" x14ac:dyDescent="0.35">
      <c r="A26" s="22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4"/>
    </row>
    <row r="27" spans="1:13" s="45" customFormat="1" x14ac:dyDescent="0.35">
      <c r="A27" s="22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4"/>
    </row>
    <row r="28" spans="1:13" s="45" customFormat="1" x14ac:dyDescent="0.35">
      <c r="A28" s="22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4"/>
    </row>
    <row r="29" spans="1:13" s="45" customFormat="1" x14ac:dyDescent="0.35">
      <c r="A29" s="22"/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4"/>
    </row>
    <row r="30" spans="1:13" s="45" customFormat="1" x14ac:dyDescent="0.35">
      <c r="A30" s="22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4"/>
    </row>
    <row r="31" spans="1:13" s="45" customFormat="1" x14ac:dyDescent="0.35">
      <c r="A31" s="22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4"/>
    </row>
    <row r="32" spans="1:13" s="45" customFormat="1" x14ac:dyDescent="0.35">
      <c r="A32" s="22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4"/>
    </row>
    <row r="33" spans="2:13" s="45" customFormat="1" x14ac:dyDescent="0.35">
      <c r="E33" s="24"/>
      <c r="F33" s="24"/>
      <c r="G33" s="24"/>
      <c r="H33" s="24"/>
      <c r="I33" s="24"/>
      <c r="J33" s="24"/>
      <c r="K33" s="24"/>
      <c r="L33" s="24"/>
      <c r="M33" s="24"/>
    </row>
    <row r="34" spans="2:13" s="45" customFormat="1" x14ac:dyDescent="0.35">
      <c r="C34" s="157" t="s">
        <v>301</v>
      </c>
      <c r="E34" s="24"/>
      <c r="F34" s="24"/>
      <c r="G34" s="24"/>
      <c r="H34" s="24"/>
      <c r="I34" s="24"/>
      <c r="J34" s="24"/>
      <c r="K34" s="24"/>
      <c r="L34" s="24"/>
      <c r="M34" s="24"/>
    </row>
    <row r="35" spans="2:13" s="45" customFormat="1" x14ac:dyDescent="0.35">
      <c r="E35" s="24"/>
      <c r="F35" s="24"/>
      <c r="G35" s="24"/>
      <c r="H35" s="24"/>
      <c r="I35" s="24"/>
      <c r="J35" s="24"/>
      <c r="K35" s="24"/>
      <c r="L35" s="24"/>
      <c r="M35" s="24"/>
    </row>
    <row r="36" spans="2:13" x14ac:dyDescent="0.35">
      <c r="B36" s="2"/>
      <c r="C36" s="39" t="s">
        <v>9</v>
      </c>
      <c r="D36" s="43"/>
      <c r="E36" s="43"/>
    </row>
    <row r="37" spans="2:13" ht="23" x14ac:dyDescent="0.35">
      <c r="B37" s="2"/>
      <c r="C37" s="41" t="s">
        <v>106</v>
      </c>
      <c r="D37" s="16"/>
      <c r="E37" s="16"/>
    </row>
    <row r="38" spans="2:13" ht="23" x14ac:dyDescent="0.35">
      <c r="B38" s="3"/>
      <c r="C38" s="41" t="s">
        <v>122</v>
      </c>
      <c r="D38" s="16"/>
      <c r="E38" s="16"/>
    </row>
    <row r="39" spans="2:13" ht="34.5" x14ac:dyDescent="0.35">
      <c r="B39" s="2"/>
      <c r="C39" s="41" t="s">
        <v>107</v>
      </c>
      <c r="D39" s="16"/>
      <c r="E39" s="16"/>
    </row>
    <row r="40" spans="2:13" x14ac:dyDescent="0.35">
      <c r="B40" s="2"/>
      <c r="C40" s="41" t="s">
        <v>1</v>
      </c>
      <c r="D40" s="16"/>
      <c r="E40" s="16"/>
    </row>
    <row r="41" spans="2:13" ht="34.5" x14ac:dyDescent="0.35">
      <c r="B41" s="2"/>
      <c r="C41" s="41" t="s">
        <v>105</v>
      </c>
      <c r="D41" s="16"/>
      <c r="E41" s="16"/>
    </row>
    <row r="42" spans="2:13" ht="24.5" x14ac:dyDescent="0.35">
      <c r="B42" s="2"/>
      <c r="C42" s="42" t="s">
        <v>113</v>
      </c>
      <c r="D42" s="17"/>
      <c r="E42" s="18"/>
    </row>
    <row r="43" spans="2:13" ht="23" x14ac:dyDescent="0.35">
      <c r="B43" s="2"/>
      <c r="C43" s="41" t="s">
        <v>114</v>
      </c>
      <c r="D43" s="2"/>
      <c r="E43" s="2"/>
    </row>
    <row r="44" spans="2:13" ht="23" x14ac:dyDescent="0.35">
      <c r="B44" s="2"/>
      <c r="C44" s="41" t="s">
        <v>115</v>
      </c>
      <c r="D44" s="2"/>
      <c r="E44" s="2"/>
    </row>
    <row r="45" spans="2:13" x14ac:dyDescent="0.35">
      <c r="B45" s="2"/>
      <c r="C45" s="41" t="s">
        <v>121</v>
      </c>
      <c r="D45" s="2"/>
      <c r="E45" s="2"/>
    </row>
    <row r="46" spans="2:13" x14ac:dyDescent="0.35">
      <c r="C46" s="2"/>
      <c r="D46" s="2"/>
      <c r="E4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ht="15" x14ac:dyDescent="0.25">
      <c r="A1" s="22" t="s">
        <v>50</v>
      </c>
      <c r="B1" s="44" t="s">
        <v>19</v>
      </c>
      <c r="C1" s="44" t="s">
        <v>103</v>
      </c>
      <c r="D1" s="40" t="s">
        <v>12</v>
      </c>
    </row>
    <row r="2" spans="1:8" ht="15" x14ac:dyDescent="0.25">
      <c r="A2" s="46" t="s">
        <v>64</v>
      </c>
      <c r="B2" s="28" t="s">
        <v>30</v>
      </c>
      <c r="C2" s="28" t="s">
        <v>205</v>
      </c>
      <c r="D2" s="46"/>
    </row>
    <row r="3" spans="1:8" s="10" customFormat="1" ht="15" x14ac:dyDescent="0.25">
      <c r="A3" s="46" t="s">
        <v>88</v>
      </c>
      <c r="B3" s="28" t="s">
        <v>213</v>
      </c>
      <c r="C3" s="28" t="s">
        <v>208</v>
      </c>
      <c r="D3" s="46"/>
    </row>
    <row r="4" spans="1:8" ht="15" x14ac:dyDescent="0.25">
      <c r="A4" s="46" t="s">
        <v>54</v>
      </c>
      <c r="B4" s="28" t="s">
        <v>45</v>
      </c>
      <c r="C4" s="28" t="s">
        <v>205</v>
      </c>
      <c r="D4" s="46"/>
      <c r="G4" s="1"/>
      <c r="H4" s="1"/>
    </row>
    <row r="5" spans="1:8" ht="15" x14ac:dyDescent="0.25">
      <c r="A5" s="6" t="s">
        <v>86</v>
      </c>
      <c r="B5" s="28" t="s">
        <v>38</v>
      </c>
      <c r="C5" s="28" t="s">
        <v>172</v>
      </c>
      <c r="D5" s="46"/>
      <c r="G5" s="8"/>
      <c r="H5" s="1"/>
    </row>
    <row r="6" spans="1:8" ht="15" x14ac:dyDescent="0.25">
      <c r="A6" s="46" t="s">
        <v>60</v>
      </c>
      <c r="B6" s="28" t="s">
        <v>39</v>
      </c>
      <c r="C6" s="28" t="s">
        <v>208</v>
      </c>
      <c r="D6" s="46"/>
      <c r="G6" s="8"/>
      <c r="H6" s="1"/>
    </row>
    <row r="7" spans="1:8" ht="15" x14ac:dyDescent="0.25">
      <c r="A7" s="46" t="s">
        <v>57</v>
      </c>
      <c r="B7" s="28" t="s">
        <v>33</v>
      </c>
      <c r="C7" s="28" t="s">
        <v>208</v>
      </c>
      <c r="D7" s="46"/>
      <c r="G7" s="8"/>
      <c r="H7" s="1"/>
    </row>
    <row r="8" spans="1:8" ht="15" x14ac:dyDescent="0.25">
      <c r="A8" s="46" t="s">
        <v>57</v>
      </c>
      <c r="B8" s="28" t="s">
        <v>42</v>
      </c>
      <c r="C8" s="28" t="s">
        <v>208</v>
      </c>
      <c r="D8" s="46"/>
      <c r="G8" s="7"/>
      <c r="H8" s="1"/>
    </row>
    <row r="9" spans="1:8" s="10" customFormat="1" ht="15" x14ac:dyDescent="0.25">
      <c r="A9" s="46" t="s">
        <v>57</v>
      </c>
      <c r="B9" s="28" t="s">
        <v>96</v>
      </c>
      <c r="C9" s="28" t="s">
        <v>208</v>
      </c>
      <c r="D9" s="46"/>
      <c r="G9" s="7"/>
      <c r="H9" s="1"/>
    </row>
    <row r="10" spans="1:8" ht="15" x14ac:dyDescent="0.25">
      <c r="A10" s="46" t="s">
        <v>80</v>
      </c>
      <c r="B10" s="28" t="s">
        <v>79</v>
      </c>
      <c r="C10" s="28" t="s">
        <v>172</v>
      </c>
      <c r="D10" s="46"/>
      <c r="G10" s="8"/>
      <c r="H10" s="1"/>
    </row>
    <row r="11" spans="1:8" ht="15" x14ac:dyDescent="0.25">
      <c r="A11" s="46" t="s">
        <v>70</v>
      </c>
      <c r="B11" s="28" t="s">
        <v>21</v>
      </c>
      <c r="C11" s="28" t="s">
        <v>205</v>
      </c>
      <c r="D11" s="46"/>
      <c r="G11" s="8"/>
      <c r="H11" s="1"/>
    </row>
    <row r="12" spans="1:8" ht="15" x14ac:dyDescent="0.25">
      <c r="A12" s="46" t="s">
        <v>66</v>
      </c>
      <c r="B12" s="28" t="s">
        <v>26</v>
      </c>
      <c r="C12" s="28" t="s">
        <v>208</v>
      </c>
      <c r="D12" s="46"/>
      <c r="G12" s="7"/>
      <c r="H12" s="1"/>
    </row>
    <row r="13" spans="1:8" ht="15" x14ac:dyDescent="0.25">
      <c r="A13" s="46" t="s">
        <v>85</v>
      </c>
      <c r="B13" s="28" t="s">
        <v>27</v>
      </c>
      <c r="C13" s="28" t="s">
        <v>208</v>
      </c>
      <c r="D13" s="46"/>
      <c r="G13" s="8"/>
      <c r="H13" s="1"/>
    </row>
    <row r="14" spans="1:8" ht="15" x14ac:dyDescent="0.25">
      <c r="A14" s="46" t="s">
        <v>77</v>
      </c>
      <c r="B14" s="28" t="s">
        <v>28</v>
      </c>
      <c r="C14" s="28" t="s">
        <v>207</v>
      </c>
      <c r="D14" s="46"/>
      <c r="G14" s="8"/>
      <c r="H14" s="1"/>
    </row>
    <row r="15" spans="1:8" ht="15" x14ac:dyDescent="0.25">
      <c r="A15" s="46" t="s">
        <v>89</v>
      </c>
      <c r="B15" s="28" t="s">
        <v>23</v>
      </c>
      <c r="C15" s="28" t="s">
        <v>205</v>
      </c>
      <c r="D15" s="46"/>
      <c r="G15" s="8"/>
      <c r="H15" s="1"/>
    </row>
    <row r="16" spans="1:8" ht="15" x14ac:dyDescent="0.25">
      <c r="A16" s="46" t="s">
        <v>82</v>
      </c>
      <c r="B16" s="28" t="s">
        <v>49</v>
      </c>
      <c r="C16" s="28" t="s">
        <v>205</v>
      </c>
      <c r="D16" s="46"/>
      <c r="G16" s="8"/>
      <c r="H16" s="1"/>
    </row>
    <row r="17" spans="1:8" ht="15" x14ac:dyDescent="0.25">
      <c r="A17" s="46" t="s">
        <v>74</v>
      </c>
      <c r="B17" s="28" t="s">
        <v>214</v>
      </c>
      <c r="C17" s="28" t="s">
        <v>208</v>
      </c>
      <c r="D17" s="46"/>
      <c r="G17" s="8"/>
      <c r="H17" s="1"/>
    </row>
    <row r="18" spans="1:8" ht="15" x14ac:dyDescent="0.25">
      <c r="A18" s="46" t="s">
        <v>69</v>
      </c>
      <c r="B18" s="28" t="s">
        <v>20</v>
      </c>
      <c r="C18" s="28" t="s">
        <v>205</v>
      </c>
      <c r="D18" s="46"/>
      <c r="G18" s="8"/>
      <c r="H18" s="1"/>
    </row>
    <row r="19" spans="1:8" s="10" customFormat="1" ht="15" x14ac:dyDescent="0.25">
      <c r="A19" s="46" t="s">
        <v>100</v>
      </c>
      <c r="B19" s="28" t="s">
        <v>101</v>
      </c>
      <c r="C19" s="28" t="s">
        <v>207</v>
      </c>
      <c r="D19" s="46"/>
      <c r="G19" s="8"/>
      <c r="H19" s="1"/>
    </row>
    <row r="20" spans="1:8" x14ac:dyDescent="0.35">
      <c r="A20" s="6" t="s">
        <v>99</v>
      </c>
      <c r="B20" s="28" t="s">
        <v>98</v>
      </c>
      <c r="C20" s="28" t="s">
        <v>208</v>
      </c>
      <c r="D20" s="46"/>
      <c r="G20" s="8"/>
      <c r="H20" s="1"/>
    </row>
    <row r="21" spans="1:8" x14ac:dyDescent="0.35">
      <c r="A21" s="46" t="s">
        <v>52</v>
      </c>
      <c r="B21" s="28" t="s">
        <v>47</v>
      </c>
      <c r="C21" s="28" t="s">
        <v>205</v>
      </c>
      <c r="D21" s="46"/>
      <c r="G21" s="8"/>
      <c r="H21" s="1"/>
    </row>
    <row r="22" spans="1:8" x14ac:dyDescent="0.35">
      <c r="A22" s="46" t="s">
        <v>52</v>
      </c>
      <c r="B22" s="28" t="s">
        <v>48</v>
      </c>
      <c r="C22" s="28" t="s">
        <v>205</v>
      </c>
      <c r="D22" s="46"/>
      <c r="G22" s="8"/>
      <c r="H22" s="1"/>
    </row>
    <row r="23" spans="1:8" x14ac:dyDescent="0.35">
      <c r="A23" s="46" t="s">
        <v>63</v>
      </c>
      <c r="B23" s="28" t="s">
        <v>31</v>
      </c>
      <c r="C23" s="28" t="s">
        <v>205</v>
      </c>
      <c r="D23" s="46"/>
      <c r="G23" s="7"/>
      <c r="H23" s="1"/>
    </row>
    <row r="24" spans="1:8" s="10" customFormat="1" x14ac:dyDescent="0.35">
      <c r="A24" s="46" t="s">
        <v>90</v>
      </c>
      <c r="B24" s="28" t="s">
        <v>91</v>
      </c>
      <c r="C24" s="28" t="s">
        <v>91</v>
      </c>
      <c r="D24" s="46"/>
      <c r="G24" s="7"/>
      <c r="H24" s="1"/>
    </row>
    <row r="25" spans="1:8" ht="29" x14ac:dyDescent="0.35">
      <c r="A25" s="46" t="s">
        <v>90</v>
      </c>
      <c r="B25" s="28" t="s">
        <v>36</v>
      </c>
      <c r="C25" s="28" t="s">
        <v>91</v>
      </c>
      <c r="D25" s="46"/>
      <c r="G25" s="8"/>
      <c r="H25" s="1"/>
    </row>
    <row r="26" spans="1:8" ht="29" x14ac:dyDescent="0.35">
      <c r="A26" s="46" t="s">
        <v>61</v>
      </c>
      <c r="B26" s="28" t="s">
        <v>34</v>
      </c>
      <c r="C26" s="28" t="s">
        <v>207</v>
      </c>
      <c r="D26" s="46"/>
      <c r="G26" s="7"/>
      <c r="H26" s="1"/>
    </row>
    <row r="27" spans="1:8" ht="29" x14ac:dyDescent="0.35">
      <c r="A27" s="46" t="s">
        <v>61</v>
      </c>
      <c r="B27" s="28" t="s">
        <v>35</v>
      </c>
      <c r="C27" s="28" t="s">
        <v>207</v>
      </c>
      <c r="D27" s="46"/>
      <c r="G27" s="7"/>
      <c r="H27" s="1"/>
    </row>
    <row r="28" spans="1:8" x14ac:dyDescent="0.35">
      <c r="A28" s="46" t="s">
        <v>61</v>
      </c>
      <c r="B28" s="28" t="s">
        <v>37</v>
      </c>
      <c r="C28" s="28" t="s">
        <v>207</v>
      </c>
      <c r="D28" s="46"/>
      <c r="G28" s="7"/>
      <c r="H28" s="1"/>
    </row>
    <row r="29" spans="1:8" x14ac:dyDescent="0.35">
      <c r="A29" s="46" t="s">
        <v>56</v>
      </c>
      <c r="B29" s="28" t="s">
        <v>43</v>
      </c>
      <c r="C29" s="28" t="s">
        <v>205</v>
      </c>
      <c r="D29" s="46"/>
      <c r="G29" s="1"/>
      <c r="H29" s="1"/>
    </row>
    <row r="30" spans="1:8" x14ac:dyDescent="0.35">
      <c r="A30" s="46" t="s">
        <v>75</v>
      </c>
      <c r="B30" s="28" t="s">
        <v>25</v>
      </c>
      <c r="C30" s="28" t="s">
        <v>205</v>
      </c>
      <c r="D30" s="46"/>
      <c r="G30" s="1"/>
      <c r="H30" s="1"/>
    </row>
    <row r="31" spans="1:8" x14ac:dyDescent="0.35">
      <c r="A31" s="46" t="s">
        <v>65</v>
      </c>
      <c r="B31" s="28" t="s">
        <v>29</v>
      </c>
      <c r="C31" s="28" t="s">
        <v>215</v>
      </c>
      <c r="D31" s="46"/>
      <c r="G31" s="1"/>
      <c r="H31" s="1"/>
    </row>
    <row r="32" spans="1:8" x14ac:dyDescent="0.35">
      <c r="A32" s="46" t="s">
        <v>55</v>
      </c>
      <c r="B32" s="28" t="s">
        <v>44</v>
      </c>
      <c r="C32" s="28" t="s">
        <v>205</v>
      </c>
      <c r="D32" s="46"/>
      <c r="G32" s="1"/>
      <c r="H32" s="1"/>
    </row>
    <row r="33" spans="1:4" x14ac:dyDescent="0.35">
      <c r="A33" s="46" t="s">
        <v>67</v>
      </c>
      <c r="B33" s="28" t="s">
        <v>216</v>
      </c>
      <c r="C33" s="28" t="s">
        <v>208</v>
      </c>
      <c r="D33" s="46"/>
    </row>
    <row r="34" spans="1:4" x14ac:dyDescent="0.35">
      <c r="A34" s="46" t="s">
        <v>62</v>
      </c>
      <c r="B34" s="28" t="s">
        <v>51</v>
      </c>
      <c r="C34" s="28" t="s">
        <v>205</v>
      </c>
      <c r="D34" s="46" t="s">
        <v>78</v>
      </c>
    </row>
    <row r="35" spans="1:4" x14ac:dyDescent="0.35">
      <c r="A35" s="46" t="s">
        <v>71</v>
      </c>
      <c r="B35" s="28" t="s">
        <v>22</v>
      </c>
      <c r="C35" s="28" t="s">
        <v>205</v>
      </c>
      <c r="D35" s="46"/>
    </row>
    <row r="36" spans="1:4" x14ac:dyDescent="0.35">
      <c r="A36" s="46" t="s">
        <v>59</v>
      </c>
      <c r="B36" s="28" t="s">
        <v>40</v>
      </c>
      <c r="C36" s="28" t="s">
        <v>208</v>
      </c>
      <c r="D36" s="46"/>
    </row>
    <row r="37" spans="1:4" x14ac:dyDescent="0.35">
      <c r="A37" s="46" t="s">
        <v>58</v>
      </c>
      <c r="B37" s="28" t="s">
        <v>41</v>
      </c>
      <c r="C37" s="28" t="s">
        <v>206</v>
      </c>
      <c r="D37" s="46"/>
    </row>
    <row r="38" spans="1:4" x14ac:dyDescent="0.35">
      <c r="A38" s="46" t="s">
        <v>53</v>
      </c>
      <c r="B38" s="28" t="s">
        <v>46</v>
      </c>
      <c r="C38" s="28" t="s">
        <v>205</v>
      </c>
      <c r="D38" s="46"/>
    </row>
    <row r="39" spans="1:4" s="10" customFormat="1" x14ac:dyDescent="0.35">
      <c r="A39" s="46" t="s">
        <v>92</v>
      </c>
      <c r="B39" s="28" t="s">
        <v>93</v>
      </c>
      <c r="C39" s="28" t="s">
        <v>205</v>
      </c>
      <c r="D39" s="46"/>
    </row>
    <row r="40" spans="1:4" x14ac:dyDescent="0.35">
      <c r="A40" s="46" t="s">
        <v>76</v>
      </c>
      <c r="B40" s="28" t="s">
        <v>32</v>
      </c>
      <c r="C40" s="28" t="s">
        <v>205</v>
      </c>
      <c r="D40" s="46"/>
    </row>
    <row r="41" spans="1:4" x14ac:dyDescent="0.35">
      <c r="A41" s="46" t="s">
        <v>72</v>
      </c>
      <c r="B41" s="28" t="s">
        <v>73</v>
      </c>
      <c r="C41" s="28" t="s">
        <v>205</v>
      </c>
      <c r="D41" s="46"/>
    </row>
    <row r="42" spans="1:4" s="10" customFormat="1" x14ac:dyDescent="0.35">
      <c r="A42" s="46" t="s">
        <v>94</v>
      </c>
      <c r="B42" s="28" t="s">
        <v>95</v>
      </c>
      <c r="C42" s="28" t="s">
        <v>205</v>
      </c>
      <c r="D42" s="46"/>
    </row>
    <row r="43" spans="1:4" ht="29" x14ac:dyDescent="0.35">
      <c r="A43" s="46" t="s">
        <v>68</v>
      </c>
      <c r="B43" s="28" t="s">
        <v>24</v>
      </c>
      <c r="C43" s="28" t="s">
        <v>208</v>
      </c>
      <c r="D43" s="46"/>
    </row>
    <row r="44" spans="1:4" x14ac:dyDescent="0.35">
      <c r="A44" s="46" t="s">
        <v>83</v>
      </c>
      <c r="B44" s="28" t="s">
        <v>84</v>
      </c>
      <c r="C44" s="28" t="s">
        <v>215</v>
      </c>
      <c r="D44" s="46"/>
    </row>
    <row r="45" spans="1:4" ht="29" x14ac:dyDescent="0.35">
      <c r="A45" s="6" t="s">
        <v>87</v>
      </c>
      <c r="B45" s="28" t="s">
        <v>97</v>
      </c>
      <c r="C45" s="28" t="s">
        <v>205</v>
      </c>
      <c r="D45" s="46"/>
    </row>
    <row r="46" spans="1:4" x14ac:dyDescent="0.35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L26" sqref="L26"/>
    </sheetView>
  </sheetViews>
  <sheetFormatPr defaultRowHeight="14.5" x14ac:dyDescent="0.35"/>
  <cols>
    <col min="1" max="1" width="17.453125" customWidth="1"/>
    <col min="2" max="2" width="69.453125" style="4" customWidth="1"/>
    <col min="3" max="3" width="16.26953125" customWidth="1"/>
    <col min="4" max="4" width="25.7265625" customWidth="1"/>
    <col min="5" max="8" width="8.2695312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.75" thickBot="1" x14ac:dyDescent="0.3">
      <c r="A1" s="5" t="s">
        <v>81</v>
      </c>
      <c r="B1" s="11" t="s">
        <v>109</v>
      </c>
      <c r="C1" s="75" t="s">
        <v>13</v>
      </c>
      <c r="D1" s="74" t="s">
        <v>3</v>
      </c>
      <c r="E1" s="75" t="s">
        <v>117</v>
      </c>
      <c r="F1" s="75" t="s">
        <v>118</v>
      </c>
      <c r="G1" s="75" t="s">
        <v>119</v>
      </c>
      <c r="H1" s="75" t="s">
        <v>120</v>
      </c>
      <c r="I1" s="74" t="s">
        <v>103</v>
      </c>
      <c r="J1" s="113" t="s">
        <v>116</v>
      </c>
      <c r="K1" s="114" t="s">
        <v>12</v>
      </c>
      <c r="L1" s="1"/>
      <c r="M1" s="1"/>
      <c r="N1" s="1"/>
      <c r="O1" s="1"/>
      <c r="P1" s="1"/>
      <c r="Q1" s="1"/>
      <c r="R1" s="1"/>
    </row>
    <row r="2" spans="1:18" ht="15" x14ac:dyDescent="0.25">
      <c r="A2" s="12">
        <v>6611942</v>
      </c>
      <c r="B2" s="115" t="s">
        <v>251</v>
      </c>
      <c r="C2" s="12">
        <v>6611942</v>
      </c>
      <c r="D2" s="2" t="s">
        <v>232</v>
      </c>
      <c r="E2" s="63">
        <v>46</v>
      </c>
      <c r="F2" s="116"/>
      <c r="G2" s="116"/>
      <c r="H2" s="116"/>
      <c r="I2" s="95" t="s">
        <v>205</v>
      </c>
      <c r="J2" s="68" t="s">
        <v>214</v>
      </c>
      <c r="K2" s="116"/>
      <c r="L2" s="8"/>
      <c r="M2" s="8"/>
      <c r="N2" s="13"/>
      <c r="O2" s="14"/>
      <c r="P2" s="14"/>
      <c r="Q2" s="15"/>
      <c r="R2" s="1"/>
    </row>
    <row r="3" spans="1:18" ht="15" x14ac:dyDescent="0.25">
      <c r="A3" s="12">
        <v>6612003</v>
      </c>
      <c r="B3" s="115" t="s">
        <v>252</v>
      </c>
      <c r="C3" s="12">
        <v>6612003</v>
      </c>
      <c r="D3" s="2" t="s">
        <v>232</v>
      </c>
      <c r="E3" s="63">
        <v>44</v>
      </c>
      <c r="F3" s="116"/>
      <c r="G3" s="116"/>
      <c r="H3" s="116"/>
      <c r="I3" s="95" t="s">
        <v>205</v>
      </c>
      <c r="J3" s="68" t="s">
        <v>214</v>
      </c>
      <c r="K3" s="116"/>
      <c r="L3" s="8"/>
      <c r="M3" s="8"/>
      <c r="N3" s="13"/>
      <c r="O3" s="14"/>
      <c r="P3" s="14"/>
      <c r="Q3" s="15"/>
      <c r="R3" s="1"/>
    </row>
    <row r="4" spans="1:18" ht="15" x14ac:dyDescent="0.25">
      <c r="A4" s="12">
        <v>6612002</v>
      </c>
      <c r="B4" s="115" t="s">
        <v>253</v>
      </c>
      <c r="C4" s="12">
        <v>6612002</v>
      </c>
      <c r="D4" s="2" t="s">
        <v>232</v>
      </c>
      <c r="E4" s="63">
        <v>20</v>
      </c>
      <c r="F4" s="116"/>
      <c r="G4" s="116"/>
      <c r="H4" s="64"/>
      <c r="I4" s="95" t="s">
        <v>205</v>
      </c>
      <c r="J4" s="68" t="s">
        <v>214</v>
      </c>
      <c r="K4" s="116"/>
      <c r="L4" s="8"/>
      <c r="M4" s="8"/>
      <c r="N4" s="13"/>
      <c r="O4" s="14"/>
      <c r="P4" s="14"/>
      <c r="Q4" s="15"/>
      <c r="R4" s="1"/>
    </row>
    <row r="5" spans="1:18" ht="15" x14ac:dyDescent="0.25">
      <c r="A5" s="12">
        <v>6607652</v>
      </c>
      <c r="B5" s="115" t="s">
        <v>270</v>
      </c>
      <c r="C5" s="12">
        <v>6607652</v>
      </c>
      <c r="D5" s="6" t="s">
        <v>233</v>
      </c>
      <c r="E5" s="63">
        <v>28</v>
      </c>
      <c r="F5" s="116"/>
      <c r="G5" s="116"/>
      <c r="H5" s="116"/>
      <c r="I5" s="95" t="s">
        <v>205</v>
      </c>
      <c r="J5" s="68" t="s">
        <v>214</v>
      </c>
      <c r="K5" s="116"/>
      <c r="L5" s="8"/>
      <c r="M5" s="8"/>
      <c r="N5" s="13"/>
      <c r="O5" s="14"/>
      <c r="P5" s="14"/>
      <c r="Q5" s="15"/>
      <c r="R5" s="1"/>
    </row>
    <row r="6" spans="1:18" ht="15" x14ac:dyDescent="0.25">
      <c r="A6" s="12">
        <v>6612041</v>
      </c>
      <c r="B6" s="115" t="s">
        <v>254</v>
      </c>
      <c r="C6" s="12">
        <v>6612041</v>
      </c>
      <c r="D6" s="6" t="s">
        <v>234</v>
      </c>
      <c r="E6" s="63">
        <v>30</v>
      </c>
      <c r="F6" s="116"/>
      <c r="G6" s="116"/>
      <c r="H6" s="64"/>
      <c r="I6" s="95" t="s">
        <v>205</v>
      </c>
      <c r="J6" s="68" t="s">
        <v>214</v>
      </c>
      <c r="K6" s="116"/>
      <c r="L6" s="8"/>
      <c r="M6" s="8"/>
      <c r="N6" s="13"/>
      <c r="O6" s="14"/>
      <c r="P6" s="14"/>
      <c r="Q6" s="15"/>
      <c r="R6" s="1"/>
    </row>
    <row r="7" spans="1:18" ht="15" x14ac:dyDescent="0.25">
      <c r="A7" s="12">
        <v>6612050</v>
      </c>
      <c r="B7" s="115" t="s">
        <v>255</v>
      </c>
      <c r="C7" s="12">
        <v>6612050</v>
      </c>
      <c r="D7" s="2" t="s">
        <v>235</v>
      </c>
      <c r="E7" s="63">
        <v>8</v>
      </c>
      <c r="F7" s="116"/>
      <c r="G7" s="116"/>
      <c r="H7" s="116"/>
      <c r="I7" s="95" t="s">
        <v>205</v>
      </c>
      <c r="J7" s="68" t="s">
        <v>214</v>
      </c>
      <c r="K7" s="116"/>
      <c r="L7" s="8"/>
      <c r="M7" s="8"/>
      <c r="N7" s="13"/>
      <c r="O7" s="14"/>
      <c r="P7" s="14"/>
      <c r="Q7" s="15"/>
      <c r="R7" s="1"/>
    </row>
    <row r="8" spans="1:18" ht="30" x14ac:dyDescent="0.25">
      <c r="A8" s="12">
        <v>6612051</v>
      </c>
      <c r="B8" s="115" t="s">
        <v>256</v>
      </c>
      <c r="C8" s="12">
        <v>6612051</v>
      </c>
      <c r="D8" s="117" t="s">
        <v>236</v>
      </c>
      <c r="E8" s="63">
        <v>6</v>
      </c>
      <c r="F8" s="116"/>
      <c r="G8" s="116"/>
      <c r="H8" s="116"/>
      <c r="I8" s="95" t="s">
        <v>205</v>
      </c>
      <c r="J8" s="68" t="s">
        <v>214</v>
      </c>
      <c r="K8" s="63" t="s">
        <v>102</v>
      </c>
      <c r="L8" s="8"/>
      <c r="M8" s="8"/>
      <c r="N8" s="13"/>
      <c r="O8" s="14"/>
      <c r="P8" s="14"/>
      <c r="Q8" s="15"/>
      <c r="R8" s="1"/>
    </row>
    <row r="9" spans="1:18" ht="30" x14ac:dyDescent="0.25">
      <c r="A9" s="12">
        <v>6612052</v>
      </c>
      <c r="B9" s="115" t="s">
        <v>257</v>
      </c>
      <c r="C9" s="12">
        <v>6612052</v>
      </c>
      <c r="D9" s="63" t="s">
        <v>236</v>
      </c>
      <c r="E9" s="63">
        <v>2</v>
      </c>
      <c r="F9" s="116"/>
      <c r="G9" s="116"/>
      <c r="H9" s="116"/>
      <c r="I9" s="95" t="s">
        <v>205</v>
      </c>
      <c r="J9" s="68" t="s">
        <v>214</v>
      </c>
      <c r="K9" s="63" t="s">
        <v>102</v>
      </c>
      <c r="L9" s="8"/>
      <c r="M9" s="8"/>
      <c r="N9" s="13"/>
      <c r="O9" s="14"/>
      <c r="P9" s="14"/>
      <c r="Q9" s="15"/>
      <c r="R9" s="1"/>
    </row>
    <row r="10" spans="1:18" ht="15" x14ac:dyDescent="0.25">
      <c r="A10" s="12">
        <v>6612053</v>
      </c>
      <c r="B10" s="115" t="s">
        <v>259</v>
      </c>
      <c r="C10" s="12">
        <v>6612053</v>
      </c>
      <c r="D10" s="63" t="s">
        <v>237</v>
      </c>
      <c r="E10" s="63">
        <v>28</v>
      </c>
      <c r="F10" s="116"/>
      <c r="G10" s="116"/>
      <c r="H10" s="64"/>
      <c r="I10" s="95" t="s">
        <v>205</v>
      </c>
      <c r="J10" s="68" t="s">
        <v>214</v>
      </c>
      <c r="K10" s="63"/>
      <c r="L10" s="8"/>
      <c r="M10" s="8"/>
      <c r="N10" s="14"/>
      <c r="O10" s="14"/>
      <c r="P10" s="14"/>
      <c r="Q10" s="15"/>
      <c r="R10" s="1"/>
    </row>
    <row r="11" spans="1:18" ht="15" x14ac:dyDescent="0.25">
      <c r="A11" s="12">
        <v>6612054</v>
      </c>
      <c r="B11" s="115" t="s">
        <v>258</v>
      </c>
      <c r="C11" s="12">
        <v>6612054</v>
      </c>
      <c r="D11" s="63" t="s">
        <v>237</v>
      </c>
      <c r="E11" s="63">
        <v>70</v>
      </c>
      <c r="F11" s="116"/>
      <c r="G11" s="116"/>
      <c r="H11" s="64"/>
      <c r="I11" s="95" t="s">
        <v>205</v>
      </c>
      <c r="J11" s="68" t="s">
        <v>214</v>
      </c>
      <c r="K11" s="63"/>
      <c r="L11" s="8"/>
      <c r="M11" s="8"/>
      <c r="N11" s="13"/>
      <c r="O11" s="14"/>
      <c r="P11" s="14"/>
      <c r="Q11" s="15"/>
      <c r="R11" s="1"/>
    </row>
    <row r="12" spans="1:18" ht="15" x14ac:dyDescent="0.25">
      <c r="A12" s="12">
        <v>6612055</v>
      </c>
      <c r="B12" s="115" t="s">
        <v>260</v>
      </c>
      <c r="C12" s="12">
        <v>6612055</v>
      </c>
      <c r="D12" s="63" t="s">
        <v>237</v>
      </c>
      <c r="E12" s="63">
        <v>74</v>
      </c>
      <c r="F12" s="116"/>
      <c r="G12" s="116"/>
      <c r="H12" s="64"/>
      <c r="I12" s="95" t="s">
        <v>205</v>
      </c>
      <c r="J12" s="68" t="s">
        <v>214</v>
      </c>
      <c r="K12" s="63"/>
      <c r="L12" s="8"/>
      <c r="M12" s="8"/>
      <c r="N12" s="14"/>
      <c r="O12" s="14"/>
      <c r="P12" s="14"/>
      <c r="Q12" s="15"/>
      <c r="R12" s="1"/>
    </row>
    <row r="13" spans="1:18" ht="15" x14ac:dyDescent="0.25">
      <c r="A13" s="12">
        <v>6612056</v>
      </c>
      <c r="B13" s="115" t="s">
        <v>261</v>
      </c>
      <c r="C13" s="12">
        <v>6612056</v>
      </c>
      <c r="D13" s="63" t="s">
        <v>237</v>
      </c>
      <c r="E13" s="63">
        <v>48</v>
      </c>
      <c r="F13" s="116"/>
      <c r="G13" s="116"/>
      <c r="H13" s="118"/>
      <c r="I13" s="95" t="s">
        <v>205</v>
      </c>
      <c r="J13" s="68" t="s">
        <v>214</v>
      </c>
      <c r="K13" s="63"/>
      <c r="L13" s="8"/>
      <c r="M13" s="8"/>
      <c r="N13" s="13"/>
      <c r="O13" s="14"/>
      <c r="P13" s="14"/>
      <c r="Q13" s="15"/>
      <c r="R13" s="1"/>
    </row>
    <row r="14" spans="1:18" ht="15" x14ac:dyDescent="0.25">
      <c r="A14" s="12">
        <v>6612057</v>
      </c>
      <c r="B14" s="119" t="s">
        <v>269</v>
      </c>
      <c r="C14" s="12">
        <v>6612057</v>
      </c>
      <c r="D14" s="63" t="s">
        <v>237</v>
      </c>
      <c r="E14" s="63">
        <v>66</v>
      </c>
      <c r="F14" s="116"/>
      <c r="G14" s="116"/>
      <c r="H14" s="64"/>
      <c r="I14" s="95" t="s">
        <v>205</v>
      </c>
      <c r="J14" s="68" t="s">
        <v>214</v>
      </c>
      <c r="K14" s="63"/>
      <c r="L14" s="8"/>
      <c r="M14" s="8"/>
      <c r="N14" s="14"/>
      <c r="O14" s="14"/>
      <c r="P14" s="14"/>
      <c r="Q14" s="15"/>
      <c r="R14" s="1"/>
    </row>
    <row r="15" spans="1:18" ht="15" x14ac:dyDescent="0.25">
      <c r="A15" s="12">
        <v>6612058</v>
      </c>
      <c r="B15" s="115" t="s">
        <v>262</v>
      </c>
      <c r="C15" s="12">
        <v>6612058</v>
      </c>
      <c r="D15" s="63" t="s">
        <v>237</v>
      </c>
      <c r="E15" s="63">
        <v>136</v>
      </c>
      <c r="F15" s="116"/>
      <c r="G15" s="116"/>
      <c r="H15" s="64"/>
      <c r="I15" s="95" t="s">
        <v>205</v>
      </c>
      <c r="J15" s="68" t="s">
        <v>214</v>
      </c>
      <c r="K15" s="63"/>
      <c r="L15" s="8"/>
      <c r="M15" s="8"/>
      <c r="N15" s="14"/>
      <c r="O15" s="14"/>
      <c r="P15" s="14"/>
      <c r="Q15" s="15"/>
      <c r="R15" s="1"/>
    </row>
    <row r="16" spans="1:18" ht="15" x14ac:dyDescent="0.25">
      <c r="A16" s="12">
        <v>6612059</v>
      </c>
      <c r="B16" s="120" t="s">
        <v>265</v>
      </c>
      <c r="C16" s="12">
        <v>6612059</v>
      </c>
      <c r="D16" s="63" t="s">
        <v>238</v>
      </c>
      <c r="E16" s="63">
        <v>4</v>
      </c>
      <c r="F16" s="116"/>
      <c r="G16" s="116"/>
      <c r="H16" s="118"/>
      <c r="I16" s="95" t="s">
        <v>205</v>
      </c>
      <c r="J16" s="68" t="s">
        <v>214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21" t="s">
        <v>264</v>
      </c>
      <c r="C17" s="12">
        <v>6612060</v>
      </c>
      <c r="D17" s="63" t="s">
        <v>238</v>
      </c>
      <c r="E17" s="63">
        <v>8</v>
      </c>
      <c r="F17" s="116"/>
      <c r="G17" s="122"/>
      <c r="H17" s="122"/>
      <c r="I17" s="95" t="s">
        <v>205</v>
      </c>
      <c r="J17" s="68" t="s">
        <v>214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115" t="s">
        <v>263</v>
      </c>
      <c r="C18" s="12">
        <v>6612061</v>
      </c>
      <c r="D18" s="63" t="s">
        <v>234</v>
      </c>
      <c r="E18" s="63">
        <v>30</v>
      </c>
      <c r="F18" s="12"/>
      <c r="G18" s="132"/>
      <c r="H18" s="122"/>
      <c r="I18" s="95" t="s">
        <v>205</v>
      </c>
      <c r="J18" s="68" t="s">
        <v>214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23" t="s">
        <v>268</v>
      </c>
      <c r="C19" s="124" t="s">
        <v>224</v>
      </c>
      <c r="D19" s="63" t="s">
        <v>2</v>
      </c>
      <c r="E19" s="125">
        <v>105</v>
      </c>
      <c r="F19" s="124">
        <v>19.05</v>
      </c>
      <c r="G19" s="124">
        <v>13.67</v>
      </c>
      <c r="H19" s="125">
        <v>2.54</v>
      </c>
      <c r="I19" s="95" t="s">
        <v>205</v>
      </c>
      <c r="J19" s="68" t="s">
        <v>214</v>
      </c>
      <c r="K19" s="126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27" t="s">
        <v>266</v>
      </c>
      <c r="C20" s="97" t="s">
        <v>227</v>
      </c>
      <c r="D20" s="63" t="s">
        <v>2</v>
      </c>
      <c r="E20" s="6">
        <v>108</v>
      </c>
      <c r="F20" s="133">
        <v>8</v>
      </c>
      <c r="G20" s="133">
        <v>5.5</v>
      </c>
      <c r="H20" s="128">
        <v>2</v>
      </c>
      <c r="I20" s="95" t="s">
        <v>205</v>
      </c>
      <c r="J20" s="68" t="s">
        <v>214</v>
      </c>
      <c r="K20" s="96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27" t="s">
        <v>267</v>
      </c>
      <c r="C21" s="129" t="s">
        <v>229</v>
      </c>
      <c r="D21" s="63" t="s">
        <v>2</v>
      </c>
      <c r="E21" s="6">
        <v>85</v>
      </c>
      <c r="F21" s="133">
        <v>8</v>
      </c>
      <c r="G21" s="133">
        <v>5.5</v>
      </c>
      <c r="H21" s="128">
        <v>2</v>
      </c>
      <c r="I21" s="95" t="s">
        <v>205</v>
      </c>
      <c r="J21" s="68" t="s">
        <v>214</v>
      </c>
      <c r="K21" s="98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96" t="s">
        <v>239</v>
      </c>
      <c r="C22" s="129" t="s">
        <v>240</v>
      </c>
      <c r="D22" s="96" t="s">
        <v>241</v>
      </c>
      <c r="E22" s="6">
        <v>20</v>
      </c>
      <c r="F22" s="133"/>
      <c r="G22" s="133"/>
      <c r="H22" s="6"/>
      <c r="I22" s="6"/>
      <c r="J22" s="6"/>
      <c r="K22" s="116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96" t="s">
        <v>242</v>
      </c>
      <c r="C23" s="129" t="s">
        <v>243</v>
      </c>
      <c r="D23" s="96" t="s">
        <v>2</v>
      </c>
      <c r="E23" s="95">
        <v>20.59</v>
      </c>
      <c r="F23" s="134">
        <v>7.5</v>
      </c>
      <c r="G23" s="134">
        <v>4</v>
      </c>
      <c r="H23" s="95">
        <v>1.5</v>
      </c>
      <c r="I23" s="6" t="s">
        <v>205</v>
      </c>
      <c r="J23" s="6" t="s">
        <v>225</v>
      </c>
      <c r="K23" s="116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30" t="s">
        <v>244</v>
      </c>
      <c r="C24" s="97" t="s">
        <v>245</v>
      </c>
      <c r="D24" s="96" t="s">
        <v>2</v>
      </c>
      <c r="E24" s="99">
        <v>112.48</v>
      </c>
      <c r="F24" s="133">
        <v>10.199999999999999</v>
      </c>
      <c r="G24" s="133">
        <v>9.32</v>
      </c>
      <c r="H24" s="6">
        <v>2.1</v>
      </c>
      <c r="I24" s="6" t="s">
        <v>205</v>
      </c>
      <c r="J24" s="6" t="s">
        <v>225</v>
      </c>
      <c r="K24" s="116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96" t="s">
        <v>246</v>
      </c>
      <c r="C25" s="97" t="s">
        <v>247</v>
      </c>
      <c r="D25" s="96" t="s">
        <v>248</v>
      </c>
      <c r="E25" s="6">
        <v>65</v>
      </c>
      <c r="F25" s="133">
        <v>9</v>
      </c>
      <c r="G25" s="133">
        <v>5.5</v>
      </c>
      <c r="H25" s="6">
        <v>2</v>
      </c>
      <c r="I25" s="6" t="s">
        <v>205</v>
      </c>
      <c r="J25" s="6" t="s">
        <v>225</v>
      </c>
      <c r="K25" s="63"/>
      <c r="L25" s="1"/>
      <c r="M25" s="1"/>
      <c r="N25" s="1"/>
      <c r="O25" s="1"/>
      <c r="P25" s="1"/>
      <c r="Q25" s="1"/>
      <c r="R25" s="1"/>
    </row>
    <row r="26" spans="1:18" x14ac:dyDescent="0.35">
      <c r="A26" s="131"/>
      <c r="B26" s="136" t="s">
        <v>249</v>
      </c>
      <c r="C26" s="97" t="s">
        <v>250</v>
      </c>
      <c r="D26" s="96" t="s">
        <v>2</v>
      </c>
      <c r="E26" s="6">
        <v>52</v>
      </c>
      <c r="F26" s="133">
        <v>6.35</v>
      </c>
      <c r="G26" s="133">
        <v>3.6</v>
      </c>
      <c r="H26" s="6">
        <v>2.21</v>
      </c>
      <c r="I26" s="6" t="s">
        <v>205</v>
      </c>
      <c r="J26" s="6" t="s">
        <v>225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37" t="s">
        <v>271</v>
      </c>
      <c r="C27" s="133" t="s">
        <v>272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205</v>
      </c>
      <c r="J27" s="6" t="s">
        <v>225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opLeftCell="A10" workbookViewId="0">
      <selection activeCell="L2" sqref="L2"/>
    </sheetView>
  </sheetViews>
  <sheetFormatPr defaultRowHeight="14.5" x14ac:dyDescent="0.35"/>
  <cols>
    <col min="1" max="1" width="15.453125" bestFit="1" customWidth="1"/>
    <col min="2" max="2" width="8" customWidth="1"/>
    <col min="11" max="11" width="15.7265625" customWidth="1"/>
    <col min="12" max="12" width="18" customWidth="1"/>
  </cols>
  <sheetData>
    <row r="1" spans="1:12" ht="105.75" thickBot="1" x14ac:dyDescent="0.3">
      <c r="A1" s="32" t="s">
        <v>128</v>
      </c>
      <c r="B1" s="34" t="s">
        <v>129</v>
      </c>
      <c r="C1" s="32" t="s">
        <v>130</v>
      </c>
      <c r="D1" s="34" t="s">
        <v>131</v>
      </c>
      <c r="E1" s="34" t="s">
        <v>132</v>
      </c>
      <c r="F1" s="34" t="s">
        <v>231</v>
      </c>
      <c r="G1" s="34" t="s">
        <v>133</v>
      </c>
      <c r="H1" s="32"/>
      <c r="I1" s="37" t="s">
        <v>134</v>
      </c>
      <c r="J1" s="32"/>
      <c r="K1" s="32" t="s">
        <v>135</v>
      </c>
      <c r="L1" s="141" t="s">
        <v>287</v>
      </c>
    </row>
    <row r="2" spans="1:12" ht="15" x14ac:dyDescent="0.25">
      <c r="A2" s="29" t="s">
        <v>136</v>
      </c>
      <c r="B2" s="33" t="s">
        <v>125</v>
      </c>
      <c r="C2" s="29" t="s">
        <v>108</v>
      </c>
      <c r="D2" s="29">
        <v>102</v>
      </c>
      <c r="E2" s="35">
        <v>26</v>
      </c>
      <c r="F2" s="29">
        <v>18</v>
      </c>
      <c r="G2" s="29">
        <v>5.5</v>
      </c>
      <c r="H2" s="29"/>
      <c r="I2" s="26"/>
      <c r="J2" s="68"/>
      <c r="K2" s="26"/>
      <c r="L2" s="146">
        <v>55526</v>
      </c>
    </row>
    <row r="3" spans="1:12" ht="15" x14ac:dyDescent="0.25">
      <c r="A3" s="25" t="s">
        <v>136</v>
      </c>
      <c r="B3" s="30" t="s">
        <v>137</v>
      </c>
      <c r="C3" s="25" t="s">
        <v>108</v>
      </c>
      <c r="D3" s="25">
        <v>181.4</v>
      </c>
      <c r="E3" s="31">
        <v>32.5</v>
      </c>
      <c r="F3" s="25">
        <v>24</v>
      </c>
      <c r="G3" s="25">
        <v>5.5</v>
      </c>
      <c r="H3" s="25"/>
      <c r="I3" s="27"/>
      <c r="J3" s="25"/>
      <c r="K3" s="27"/>
      <c r="L3" s="146">
        <v>55527</v>
      </c>
    </row>
    <row r="4" spans="1:12" ht="15" x14ac:dyDescent="0.25">
      <c r="A4" s="25" t="s">
        <v>136</v>
      </c>
      <c r="B4" s="30" t="s">
        <v>138</v>
      </c>
      <c r="C4" s="25" t="s">
        <v>108</v>
      </c>
      <c r="D4" s="25">
        <v>226.8</v>
      </c>
      <c r="E4" s="31">
        <v>35.5</v>
      </c>
      <c r="F4" s="25">
        <v>24</v>
      </c>
      <c r="G4" s="25">
        <v>10.199999999999999</v>
      </c>
      <c r="H4" s="25"/>
      <c r="I4" s="27"/>
      <c r="J4" s="25"/>
      <c r="K4" s="27"/>
      <c r="L4" s="146">
        <v>55523</v>
      </c>
    </row>
    <row r="5" spans="1:12" ht="15" x14ac:dyDescent="0.25">
      <c r="A5" s="25" t="s">
        <v>136</v>
      </c>
      <c r="B5" s="30" t="s">
        <v>139</v>
      </c>
      <c r="C5" s="25" t="s">
        <v>140</v>
      </c>
      <c r="D5" s="25">
        <v>226.8</v>
      </c>
      <c r="E5" s="31">
        <v>22.5</v>
      </c>
      <c r="F5" s="25">
        <v>31</v>
      </c>
      <c r="G5" s="25">
        <v>3.2</v>
      </c>
      <c r="H5" s="25"/>
      <c r="I5" s="27"/>
      <c r="J5" s="25"/>
      <c r="K5" s="27"/>
      <c r="L5" s="146">
        <v>10124041</v>
      </c>
    </row>
    <row r="6" spans="1:12" ht="15" x14ac:dyDescent="0.25">
      <c r="A6" s="25" t="s">
        <v>136</v>
      </c>
      <c r="B6" s="30" t="s">
        <v>141</v>
      </c>
      <c r="C6" s="25" t="s">
        <v>140</v>
      </c>
      <c r="D6" s="25">
        <v>272</v>
      </c>
      <c r="E6" s="31">
        <v>30</v>
      </c>
      <c r="F6" s="25">
        <v>24</v>
      </c>
      <c r="G6" s="25">
        <v>5</v>
      </c>
      <c r="H6" s="25"/>
      <c r="I6" s="27"/>
      <c r="J6" s="25"/>
      <c r="K6" s="27"/>
      <c r="L6" s="146">
        <v>10124049</v>
      </c>
    </row>
    <row r="7" spans="1:12" ht="15" x14ac:dyDescent="0.25">
      <c r="A7" s="25" t="s">
        <v>136</v>
      </c>
      <c r="B7" s="30" t="s">
        <v>142</v>
      </c>
      <c r="C7" s="25" t="s">
        <v>108</v>
      </c>
      <c r="D7" s="25">
        <v>133.5</v>
      </c>
      <c r="E7" s="31">
        <v>23.8</v>
      </c>
      <c r="F7" s="25">
        <v>17</v>
      </c>
      <c r="G7" s="25">
        <v>7.6</v>
      </c>
      <c r="H7" s="25"/>
      <c r="I7" s="27"/>
      <c r="J7" s="25"/>
      <c r="K7" s="27"/>
      <c r="L7" s="147">
        <v>56406</v>
      </c>
    </row>
    <row r="8" spans="1:12" ht="15" x14ac:dyDescent="0.25">
      <c r="A8" s="25" t="s">
        <v>136</v>
      </c>
      <c r="B8" s="30" t="s">
        <v>143</v>
      </c>
      <c r="C8" s="25" t="s">
        <v>108</v>
      </c>
      <c r="D8" s="25">
        <v>61.5</v>
      </c>
      <c r="E8" s="31">
        <v>22.9</v>
      </c>
      <c r="F8" s="25">
        <v>14</v>
      </c>
      <c r="G8" s="25">
        <v>2.9</v>
      </c>
      <c r="H8" s="25"/>
      <c r="I8" s="27" t="s">
        <v>144</v>
      </c>
      <c r="J8" s="25"/>
      <c r="K8" s="27"/>
      <c r="L8" s="147" t="s">
        <v>288</v>
      </c>
    </row>
    <row r="9" spans="1:12" ht="15" x14ac:dyDescent="0.25">
      <c r="A9" s="25" t="s">
        <v>136</v>
      </c>
      <c r="B9" s="30" t="s">
        <v>145</v>
      </c>
      <c r="C9" s="25" t="s">
        <v>108</v>
      </c>
      <c r="D9" s="25">
        <v>61.5</v>
      </c>
      <c r="E9" s="31">
        <v>22.9</v>
      </c>
      <c r="F9" s="25">
        <v>14</v>
      </c>
      <c r="G9" s="25">
        <v>2.9</v>
      </c>
      <c r="H9" s="25"/>
      <c r="I9" s="27" t="s">
        <v>146</v>
      </c>
      <c r="J9" s="25"/>
      <c r="K9" s="27"/>
      <c r="L9" s="147">
        <v>56549</v>
      </c>
    </row>
    <row r="10" spans="1:12" ht="15" x14ac:dyDescent="0.25">
      <c r="A10" s="25" t="s">
        <v>136</v>
      </c>
      <c r="B10" s="30" t="s">
        <v>147</v>
      </c>
      <c r="C10" s="25" t="s">
        <v>108</v>
      </c>
      <c r="D10" s="25">
        <v>65.5</v>
      </c>
      <c r="E10" s="31">
        <v>14.6</v>
      </c>
      <c r="F10" s="25">
        <v>11.4</v>
      </c>
      <c r="G10" s="25">
        <v>2.9</v>
      </c>
      <c r="H10" s="25"/>
      <c r="I10" s="27" t="s">
        <v>144</v>
      </c>
      <c r="J10" s="25"/>
      <c r="K10" s="27"/>
      <c r="L10" s="146" t="s">
        <v>289</v>
      </c>
    </row>
    <row r="11" spans="1:12" ht="15" x14ac:dyDescent="0.25">
      <c r="A11" s="25" t="s">
        <v>136</v>
      </c>
      <c r="B11" s="30" t="s">
        <v>148</v>
      </c>
      <c r="C11" s="25" t="s">
        <v>108</v>
      </c>
      <c r="D11" s="25">
        <v>37.5</v>
      </c>
      <c r="E11" s="31">
        <v>14.6</v>
      </c>
      <c r="F11" s="25">
        <v>11.4</v>
      </c>
      <c r="G11" s="25">
        <v>2.9</v>
      </c>
      <c r="H11" s="25"/>
      <c r="I11" s="27"/>
      <c r="J11" s="25"/>
      <c r="K11" s="27"/>
      <c r="L11" s="146">
        <v>56550</v>
      </c>
    </row>
    <row r="12" spans="1:12" ht="15" x14ac:dyDescent="0.25">
      <c r="A12" s="25" t="s">
        <v>136</v>
      </c>
      <c r="B12" s="30" t="s">
        <v>149</v>
      </c>
      <c r="C12" s="25" t="s">
        <v>108</v>
      </c>
      <c r="D12" s="25">
        <v>57</v>
      </c>
      <c r="E12" s="31">
        <v>14.6</v>
      </c>
      <c r="F12" s="25">
        <v>11.4</v>
      </c>
      <c r="G12" s="25">
        <v>5.0999999999999996</v>
      </c>
      <c r="H12" s="25"/>
      <c r="I12" s="27"/>
      <c r="J12" s="25"/>
      <c r="K12" s="27"/>
      <c r="L12" s="146">
        <v>56551</v>
      </c>
    </row>
    <row r="13" spans="1:12" ht="15" x14ac:dyDescent="0.25">
      <c r="A13" s="25" t="s">
        <v>136</v>
      </c>
      <c r="B13" s="30" t="s">
        <v>150</v>
      </c>
      <c r="C13" s="25" t="s">
        <v>108</v>
      </c>
      <c r="D13" s="25">
        <v>544.20000000000005</v>
      </c>
      <c r="E13" s="31">
        <v>50.8</v>
      </c>
      <c r="F13" s="25">
        <v>29</v>
      </c>
      <c r="G13" s="25">
        <v>14</v>
      </c>
      <c r="H13" s="25"/>
      <c r="I13" s="27"/>
      <c r="J13" s="25"/>
      <c r="K13" s="27"/>
      <c r="L13" s="147" t="s">
        <v>290</v>
      </c>
    </row>
    <row r="14" spans="1:12" ht="15" x14ac:dyDescent="0.25">
      <c r="A14" s="25" t="s">
        <v>136</v>
      </c>
      <c r="B14" s="30" t="s">
        <v>151</v>
      </c>
      <c r="C14" s="25" t="s">
        <v>108</v>
      </c>
      <c r="D14" s="25">
        <v>907</v>
      </c>
      <c r="E14" s="31">
        <v>66</v>
      </c>
      <c r="F14" s="25">
        <v>45.7</v>
      </c>
      <c r="G14" s="25">
        <v>35.6</v>
      </c>
      <c r="H14" s="25"/>
      <c r="I14" s="27"/>
      <c r="J14" s="25"/>
      <c r="K14" s="27"/>
      <c r="L14" s="147" t="s">
        <v>291</v>
      </c>
    </row>
    <row r="15" spans="1:12" ht="15" x14ac:dyDescent="0.25">
      <c r="A15" s="25" t="s">
        <v>136</v>
      </c>
      <c r="B15" s="30" t="s">
        <v>152</v>
      </c>
      <c r="C15" s="25" t="s">
        <v>108</v>
      </c>
      <c r="D15" s="25">
        <v>102</v>
      </c>
      <c r="E15" s="31">
        <v>29.5</v>
      </c>
      <c r="F15" s="25">
        <v>19</v>
      </c>
      <c r="G15" s="25">
        <v>5.5</v>
      </c>
      <c r="H15" s="25"/>
      <c r="I15" s="27"/>
      <c r="J15" s="25"/>
      <c r="K15" s="27"/>
      <c r="L15" s="143" t="s">
        <v>146</v>
      </c>
    </row>
    <row r="16" spans="1:12" ht="30" x14ac:dyDescent="0.25">
      <c r="A16" s="63" t="s">
        <v>136</v>
      </c>
      <c r="B16" s="63" t="s">
        <v>282</v>
      </c>
      <c r="C16" s="28" t="s">
        <v>283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27"/>
      <c r="L16" s="144" t="s">
        <v>303</v>
      </c>
    </row>
    <row r="17" spans="1:16" s="61" customFormat="1" ht="15" x14ac:dyDescent="0.25">
      <c r="A17" s="148" t="s">
        <v>136</v>
      </c>
      <c r="B17" s="148" t="s">
        <v>284</v>
      </c>
      <c r="C17" s="139" t="s">
        <v>168</v>
      </c>
      <c r="D17" s="148">
        <v>350</v>
      </c>
      <c r="E17" s="148">
        <v>12</v>
      </c>
      <c r="F17" s="148">
        <v>9</v>
      </c>
      <c r="G17" s="148">
        <v>6</v>
      </c>
      <c r="H17" s="148"/>
      <c r="I17" s="148"/>
      <c r="J17" s="148"/>
      <c r="K17" s="149"/>
      <c r="L17" s="150" t="s">
        <v>286</v>
      </c>
    </row>
    <row r="18" spans="1:16" s="61" customFormat="1" ht="15" x14ac:dyDescent="0.25">
      <c r="A18" s="103" t="s">
        <v>136</v>
      </c>
      <c r="B18" s="103" t="s">
        <v>292</v>
      </c>
      <c r="C18" s="151" t="s">
        <v>168</v>
      </c>
      <c r="D18" s="152">
        <v>185.9</v>
      </c>
      <c r="E18" s="152">
        <v>22.86</v>
      </c>
      <c r="F18" s="152">
        <v>17.78</v>
      </c>
      <c r="G18" s="152">
        <v>10.16</v>
      </c>
      <c r="H18" s="103"/>
      <c r="I18" s="103"/>
      <c r="J18" s="103"/>
      <c r="K18" s="103"/>
      <c r="L18" s="145" t="s">
        <v>293</v>
      </c>
    </row>
    <row r="19" spans="1:16" s="61" customFormat="1" ht="15" x14ac:dyDescent="0.25">
      <c r="A19" s="103" t="s">
        <v>136</v>
      </c>
      <c r="B19" s="103" t="s">
        <v>304</v>
      </c>
      <c r="C19" s="151" t="s">
        <v>307</v>
      </c>
      <c r="D19" s="158">
        <v>200</v>
      </c>
      <c r="E19" s="159">
        <v>40.5</v>
      </c>
      <c r="F19" s="158">
        <v>20</v>
      </c>
      <c r="G19" s="158">
        <v>13.5</v>
      </c>
      <c r="H19" s="103"/>
      <c r="I19" s="103"/>
      <c r="J19" s="103"/>
      <c r="K19" s="103"/>
      <c r="L19" s="145" t="s">
        <v>306</v>
      </c>
      <c r="M19" s="61" t="s">
        <v>308</v>
      </c>
    </row>
    <row r="20" spans="1:16" s="61" customFormat="1" ht="15" x14ac:dyDescent="0.25">
      <c r="A20" s="103" t="s">
        <v>136</v>
      </c>
      <c r="B20" s="103" t="s">
        <v>305</v>
      </c>
      <c r="C20" s="151" t="s">
        <v>317</v>
      </c>
      <c r="D20" s="64">
        <v>293</v>
      </c>
      <c r="E20" s="64">
        <v>45.72</v>
      </c>
      <c r="F20" s="64">
        <v>27.94</v>
      </c>
      <c r="G20" s="64">
        <v>24.13</v>
      </c>
      <c r="H20" s="103"/>
      <c r="I20" s="103"/>
      <c r="J20" s="103"/>
      <c r="K20" s="103"/>
      <c r="L20" s="145" t="s">
        <v>315</v>
      </c>
      <c r="M20" s="61" t="s">
        <v>316</v>
      </c>
    </row>
    <row r="21" spans="1:16" x14ac:dyDescent="0.35">
      <c r="A21" s="23"/>
      <c r="B21" s="23"/>
      <c r="C21" s="23"/>
      <c r="D21" s="23"/>
      <c r="E21" s="23"/>
      <c r="F21" s="23"/>
      <c r="G21" s="23"/>
      <c r="H21" s="23"/>
      <c r="I21" s="23"/>
      <c r="J21" s="24"/>
      <c r="K21" s="24"/>
    </row>
    <row r="22" spans="1:16" ht="29" x14ac:dyDescent="0.35">
      <c r="A22" s="25" t="s">
        <v>98</v>
      </c>
      <c r="B22" s="36" t="s">
        <v>153</v>
      </c>
      <c r="C22" s="25" t="s">
        <v>108</v>
      </c>
      <c r="D22" s="25">
        <v>32</v>
      </c>
      <c r="E22" s="25">
        <v>23.5</v>
      </c>
      <c r="F22" s="25">
        <v>17.8</v>
      </c>
      <c r="G22" s="25">
        <v>2.5</v>
      </c>
      <c r="H22" s="25"/>
      <c r="I22" s="27"/>
      <c r="J22" s="25"/>
      <c r="K22" s="119" t="s">
        <v>302</v>
      </c>
      <c r="L22" s="153" t="s">
        <v>294</v>
      </c>
      <c r="P22" t="s">
        <v>315</v>
      </c>
    </row>
    <row r="23" spans="1:16" x14ac:dyDescent="0.35">
      <c r="A23" s="25" t="s">
        <v>98</v>
      </c>
      <c r="B23" s="36" t="s">
        <v>154</v>
      </c>
      <c r="C23" s="29" t="s">
        <v>108</v>
      </c>
      <c r="D23" s="25">
        <v>110</v>
      </c>
      <c r="E23" s="25">
        <v>29.9</v>
      </c>
      <c r="F23" s="25">
        <v>22.9</v>
      </c>
      <c r="G23" s="25">
        <v>2.5</v>
      </c>
      <c r="H23" s="25"/>
      <c r="I23" s="27"/>
      <c r="J23" s="25"/>
      <c r="K23" s="27" t="s">
        <v>137</v>
      </c>
      <c r="L23" s="154" t="s">
        <v>295</v>
      </c>
    </row>
    <row r="24" spans="1:16" x14ac:dyDescent="0.35">
      <c r="A24" s="25" t="s">
        <v>98</v>
      </c>
      <c r="B24" s="36" t="s">
        <v>155</v>
      </c>
      <c r="C24" s="29" t="s">
        <v>108</v>
      </c>
      <c r="D24" s="25">
        <v>118</v>
      </c>
      <c r="E24" s="25">
        <v>31.5</v>
      </c>
      <c r="F24" s="25">
        <v>22.9</v>
      </c>
      <c r="G24" s="25">
        <v>5.0999999999999996</v>
      </c>
      <c r="H24" s="25"/>
      <c r="I24" s="27"/>
      <c r="J24" s="25"/>
      <c r="K24" s="27" t="s">
        <v>138</v>
      </c>
      <c r="L24" s="155" t="s">
        <v>296</v>
      </c>
    </row>
    <row r="25" spans="1:16" x14ac:dyDescent="0.35">
      <c r="A25" s="25" t="s">
        <v>98</v>
      </c>
      <c r="B25" s="36" t="s">
        <v>124</v>
      </c>
      <c r="C25" s="29" t="s">
        <v>108</v>
      </c>
      <c r="D25" s="25">
        <v>13</v>
      </c>
      <c r="E25" s="25">
        <v>14.3</v>
      </c>
      <c r="F25" s="25">
        <v>11.2</v>
      </c>
      <c r="G25" s="25">
        <v>3.8</v>
      </c>
      <c r="H25" s="25"/>
      <c r="I25" s="27"/>
      <c r="J25" s="25"/>
      <c r="K25" s="27" t="s">
        <v>149</v>
      </c>
      <c r="L25" s="142" t="s">
        <v>297</v>
      </c>
    </row>
    <row r="26" spans="1:16" x14ac:dyDescent="0.35">
      <c r="A26" s="25" t="s">
        <v>98</v>
      </c>
      <c r="B26" s="36" t="s">
        <v>156</v>
      </c>
      <c r="C26" s="29" t="s">
        <v>321</v>
      </c>
      <c r="D26" s="25">
        <v>31</v>
      </c>
      <c r="E26" s="25"/>
      <c r="F26" s="25"/>
      <c r="G26" s="25"/>
      <c r="H26" s="25"/>
      <c r="I26" s="27"/>
      <c r="J26" s="25"/>
      <c r="K26" s="27" t="s">
        <v>157</v>
      </c>
      <c r="L26" s="156" t="s">
        <v>298</v>
      </c>
    </row>
    <row r="27" spans="1:16" x14ac:dyDescent="0.35">
      <c r="A27" s="25" t="s">
        <v>98</v>
      </c>
      <c r="B27" s="36" t="s">
        <v>158</v>
      </c>
      <c r="C27" s="29" t="s">
        <v>321</v>
      </c>
      <c r="D27" s="25">
        <v>48</v>
      </c>
      <c r="E27" s="25"/>
      <c r="F27" s="25"/>
      <c r="G27" s="25"/>
      <c r="H27" s="25"/>
      <c r="I27" s="27"/>
      <c r="J27" s="25"/>
      <c r="K27" s="27" t="s">
        <v>159</v>
      </c>
      <c r="L27" s="156" t="s">
        <v>298</v>
      </c>
    </row>
    <row r="28" spans="1:16" x14ac:dyDescent="0.35">
      <c r="A28" s="25" t="s">
        <v>98</v>
      </c>
      <c r="B28" s="36" t="s">
        <v>160</v>
      </c>
      <c r="C28" s="29" t="s">
        <v>108</v>
      </c>
      <c r="D28" s="25">
        <v>272.2</v>
      </c>
      <c r="E28" s="25">
        <v>28.6</v>
      </c>
      <c r="F28" s="25">
        <v>50.8</v>
      </c>
      <c r="G28" s="25">
        <v>9.5</v>
      </c>
      <c r="H28" s="25"/>
      <c r="I28" s="27"/>
      <c r="J28" s="25"/>
      <c r="K28" s="27" t="s">
        <v>150</v>
      </c>
      <c r="L28" s="142" t="s">
        <v>299</v>
      </c>
    </row>
    <row r="29" spans="1:16" ht="29" x14ac:dyDescent="0.35">
      <c r="A29" s="25" t="s">
        <v>98</v>
      </c>
      <c r="B29" s="36" t="s">
        <v>161</v>
      </c>
      <c r="C29" s="29" t="s">
        <v>108</v>
      </c>
      <c r="D29" s="25">
        <v>5.5</v>
      </c>
      <c r="E29" s="25">
        <v>30.5</v>
      </c>
      <c r="F29" s="25">
        <v>30.5</v>
      </c>
      <c r="G29" s="25">
        <v>0.32</v>
      </c>
      <c r="H29" s="25"/>
      <c r="I29" s="27"/>
      <c r="J29" s="25"/>
      <c r="K29" s="119" t="s">
        <v>162</v>
      </c>
      <c r="L29" s="142" t="s">
        <v>300</v>
      </c>
    </row>
    <row r="30" spans="1:16" s="61" customFormat="1" x14ac:dyDescent="0.35">
      <c r="A30" s="63" t="s">
        <v>98</v>
      </c>
      <c r="B30" s="36" t="s">
        <v>285</v>
      </c>
      <c r="C30" s="68" t="s">
        <v>108</v>
      </c>
      <c r="D30" s="103">
        <v>140</v>
      </c>
      <c r="E30" s="103">
        <v>12</v>
      </c>
      <c r="F30" s="103">
        <v>9</v>
      </c>
      <c r="G30" s="103">
        <v>6</v>
      </c>
      <c r="H30" s="63"/>
      <c r="I30" s="63"/>
      <c r="J30" s="63"/>
      <c r="K30" s="140" t="s">
        <v>284</v>
      </c>
      <c r="L30" s="156" t="s">
        <v>298</v>
      </c>
    </row>
    <row r="31" spans="1:16" s="61" customFormat="1" x14ac:dyDescent="0.35">
      <c r="A31" s="63" t="s">
        <v>98</v>
      </c>
      <c r="B31" s="36" t="s">
        <v>309</v>
      </c>
      <c r="C31" s="63" t="s">
        <v>307</v>
      </c>
      <c r="D31" s="160">
        <v>100</v>
      </c>
      <c r="E31" s="160">
        <v>39.5</v>
      </c>
      <c r="F31" s="160">
        <v>19.5</v>
      </c>
      <c r="G31" s="160">
        <v>9</v>
      </c>
      <c r="H31" s="63"/>
      <c r="I31" s="63"/>
      <c r="J31" s="63"/>
      <c r="K31" s="6" t="s">
        <v>304</v>
      </c>
      <c r="L31" s="130" t="s">
        <v>310</v>
      </c>
      <c r="M31" s="61" t="s">
        <v>308</v>
      </c>
      <c r="N31" s="61" t="s">
        <v>314</v>
      </c>
    </row>
    <row r="32" spans="1:16" x14ac:dyDescent="0.35">
      <c r="A32" s="63" t="s">
        <v>98</v>
      </c>
      <c r="B32" s="36" t="s">
        <v>311</v>
      </c>
      <c r="C32" s="6" t="s">
        <v>307</v>
      </c>
      <c r="D32" s="158">
        <v>30</v>
      </c>
      <c r="E32" s="158">
        <v>36.799999999999997</v>
      </c>
      <c r="F32" s="158">
        <v>18.5</v>
      </c>
      <c r="G32" s="158">
        <v>2.5</v>
      </c>
      <c r="H32" s="63"/>
      <c r="I32" s="63"/>
      <c r="J32" s="63"/>
      <c r="K32" s="63" t="s">
        <v>304</v>
      </c>
      <c r="L32" s="63" t="s">
        <v>312</v>
      </c>
      <c r="M32" t="s">
        <v>308</v>
      </c>
      <c r="N32" t="s">
        <v>313</v>
      </c>
    </row>
    <row r="33" spans="1:13" s="61" customFormat="1" x14ac:dyDescent="0.35">
      <c r="A33" s="63" t="s">
        <v>98</v>
      </c>
      <c r="B33" s="36" t="s">
        <v>319</v>
      </c>
      <c r="C33" s="6" t="s">
        <v>317</v>
      </c>
      <c r="D33" s="63">
        <v>331</v>
      </c>
      <c r="E33" s="64">
        <v>44.45</v>
      </c>
      <c r="F33" s="64">
        <v>26.67</v>
      </c>
      <c r="G33" s="64">
        <v>19.05</v>
      </c>
      <c r="H33" s="63"/>
      <c r="I33" s="63"/>
      <c r="J33" s="63"/>
      <c r="K33" s="63" t="s">
        <v>305</v>
      </c>
      <c r="L33" s="63" t="s">
        <v>318</v>
      </c>
      <c r="M33" s="61" t="s">
        <v>320</v>
      </c>
    </row>
    <row r="35" spans="1:13" x14ac:dyDescent="0.35">
      <c r="A35" s="66" t="s">
        <v>164</v>
      </c>
      <c r="B35" s="64" t="s">
        <v>163</v>
      </c>
      <c r="C35" s="63" t="s">
        <v>108</v>
      </c>
      <c r="D35" s="63">
        <v>13</v>
      </c>
      <c r="E35" s="63">
        <v>15.3</v>
      </c>
      <c r="F35" s="63">
        <v>25.4</v>
      </c>
      <c r="G35" s="63"/>
      <c r="H35" s="63" t="s">
        <v>279</v>
      </c>
      <c r="I35" s="63" t="s">
        <v>173</v>
      </c>
      <c r="J35" s="63"/>
      <c r="K35" s="63" t="s">
        <v>164</v>
      </c>
    </row>
    <row r="36" spans="1:13" x14ac:dyDescent="0.35">
      <c r="A36" s="66" t="s">
        <v>164</v>
      </c>
      <c r="B36" s="63" t="s">
        <v>165</v>
      </c>
      <c r="C36" s="63" t="s">
        <v>108</v>
      </c>
      <c r="D36" s="63">
        <v>22.4</v>
      </c>
      <c r="E36" s="63">
        <v>21.6</v>
      </c>
      <c r="F36" s="63">
        <v>30.5</v>
      </c>
      <c r="G36" s="63"/>
      <c r="H36" s="63" t="s">
        <v>279</v>
      </c>
      <c r="I36" s="63" t="s">
        <v>173</v>
      </c>
      <c r="J36" s="63"/>
      <c r="K36" s="63" t="s">
        <v>164</v>
      </c>
    </row>
    <row r="37" spans="1:13" x14ac:dyDescent="0.35">
      <c r="A37" s="66" t="s">
        <v>164</v>
      </c>
      <c r="B37" s="63" t="s">
        <v>166</v>
      </c>
      <c r="C37" s="63" t="s">
        <v>108</v>
      </c>
      <c r="D37" s="63">
        <v>30.2</v>
      </c>
      <c r="E37" s="63">
        <v>24.2</v>
      </c>
      <c r="F37" s="63">
        <v>36.799999999999997</v>
      </c>
      <c r="G37" s="63"/>
      <c r="H37" s="63" t="s">
        <v>279</v>
      </c>
      <c r="I37" s="63" t="s">
        <v>173</v>
      </c>
      <c r="J37" s="63"/>
      <c r="K37" s="63" t="s">
        <v>164</v>
      </c>
    </row>
    <row r="38" spans="1:13" x14ac:dyDescent="0.35">
      <c r="A38" s="100" t="s">
        <v>280</v>
      </c>
      <c r="B38" s="63" t="s">
        <v>167</v>
      </c>
      <c r="C38" s="63" t="s">
        <v>168</v>
      </c>
      <c r="D38" s="63">
        <v>1.75</v>
      </c>
      <c r="E38" s="63">
        <v>12.7</v>
      </c>
      <c r="F38" s="63">
        <v>15.2</v>
      </c>
      <c r="G38" s="63"/>
      <c r="H38" s="63"/>
      <c r="I38" s="63"/>
      <c r="J38" s="63"/>
      <c r="K38" s="63" t="s">
        <v>281</v>
      </c>
    </row>
    <row r="39" spans="1:13" x14ac:dyDescent="0.35">
      <c r="A39" s="100" t="s">
        <v>280</v>
      </c>
      <c r="B39" s="63" t="s">
        <v>169</v>
      </c>
      <c r="C39" s="63" t="s">
        <v>168</v>
      </c>
      <c r="D39" s="63">
        <v>1.5</v>
      </c>
      <c r="E39" s="63">
        <v>7.6</v>
      </c>
      <c r="F39" s="63">
        <v>10.199999999999999</v>
      </c>
      <c r="G39" s="63"/>
      <c r="H39" s="63"/>
      <c r="I39" s="63"/>
      <c r="J39" s="63"/>
      <c r="K39" s="63" t="s">
        <v>281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G30" sqref="G30"/>
    </sheetView>
  </sheetViews>
  <sheetFormatPr defaultRowHeight="14.5" x14ac:dyDescent="0.35"/>
  <cols>
    <col min="1" max="1" width="13.1796875" customWidth="1"/>
    <col min="2" max="2" width="15.453125" customWidth="1"/>
    <col min="3" max="3" width="14.7265625" customWidth="1"/>
    <col min="4" max="4" width="20.54296875" bestFit="1" customWidth="1"/>
    <col min="5" max="5" width="16.1796875" customWidth="1"/>
    <col min="6" max="6" width="15.453125" customWidth="1"/>
    <col min="7" max="7" width="14.7265625" customWidth="1"/>
    <col min="8" max="8" width="16.7265625" bestFit="1" customWidth="1"/>
    <col min="9" max="9" width="13.1796875" customWidth="1"/>
    <col min="10" max="10" width="15.453125" customWidth="1"/>
    <col min="11" max="11" width="14.7265625" customWidth="1"/>
    <col min="12" max="12" width="26.7265625" bestFit="1" customWidth="1"/>
    <col min="13" max="13" width="14.26953125" bestFit="1" customWidth="1"/>
    <col min="14" max="14" width="23" bestFit="1" customWidth="1"/>
    <col min="15" max="15" width="26.2695312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26953125" bestFit="1" customWidth="1"/>
    <col min="20" max="20" width="9.81640625" bestFit="1" customWidth="1"/>
    <col min="21" max="21" width="16.7265625" bestFit="1" customWidth="1"/>
    <col min="22" max="22" width="22.26953125" bestFit="1" customWidth="1"/>
    <col min="23" max="23" width="14.26953125" bestFit="1" customWidth="1"/>
    <col min="24" max="24" width="15.453125" bestFit="1" customWidth="1"/>
    <col min="25" max="25" width="26.7265625" bestFit="1" customWidth="1"/>
  </cols>
  <sheetData>
    <row r="1" spans="1:37" ht="15" x14ac:dyDescent="0.25">
      <c r="A1" s="38" t="s">
        <v>174</v>
      </c>
      <c r="B1" s="38" t="s">
        <v>175</v>
      </c>
      <c r="C1" s="38" t="s">
        <v>176</v>
      </c>
      <c r="D1" s="38" t="s">
        <v>177</v>
      </c>
      <c r="E1" s="38" t="s">
        <v>178</v>
      </c>
      <c r="F1" s="38" t="s">
        <v>179</v>
      </c>
      <c r="G1" s="38" t="s">
        <v>180</v>
      </c>
      <c r="H1" s="38" t="s">
        <v>181</v>
      </c>
      <c r="I1" s="38" t="s">
        <v>182</v>
      </c>
      <c r="J1" s="38" t="s">
        <v>183</v>
      </c>
      <c r="K1" s="38" t="s">
        <v>184</v>
      </c>
      <c r="L1" s="38" t="s">
        <v>185</v>
      </c>
      <c r="M1" s="38" t="s">
        <v>186</v>
      </c>
      <c r="N1" s="38" t="s">
        <v>187</v>
      </c>
      <c r="O1" s="38" t="s">
        <v>188</v>
      </c>
      <c r="P1" s="38" t="s">
        <v>189</v>
      </c>
      <c r="Q1" s="38" t="s">
        <v>190</v>
      </c>
      <c r="R1" s="38" t="s">
        <v>191</v>
      </c>
      <c r="S1" s="38" t="s">
        <v>192</v>
      </c>
      <c r="T1" s="38" t="s">
        <v>193</v>
      </c>
      <c r="U1" s="38" t="s">
        <v>194</v>
      </c>
      <c r="V1" s="38" t="s">
        <v>195</v>
      </c>
      <c r="W1" s="38" t="s">
        <v>196</v>
      </c>
      <c r="X1" s="38" t="s">
        <v>197</v>
      </c>
      <c r="Y1" s="38" t="s">
        <v>198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ht="15" x14ac:dyDescent="0.25">
      <c r="B2" t="str">
        <f>'Kit List'!C4</f>
        <v>TPS536C7EVM-051</v>
      </c>
      <c r="C2">
        <f>GETPIVOTDATA("Sum of Weight ",$A$6)</f>
        <v>150</v>
      </c>
      <c r="D2" t="str">
        <f>VLOOKUP("box",A49:M75,5,0)</f>
        <v>TIBX001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ht="15" x14ac:dyDescent="0.25">
      <c r="E3" s="60" t="s">
        <v>217</v>
      </c>
      <c r="F3" s="60" t="s">
        <v>217</v>
      </c>
    </row>
    <row r="6" spans="1:37" ht="15" x14ac:dyDescent="0.25">
      <c r="A6" s="52" t="s">
        <v>209</v>
      </c>
      <c r="B6" s="61" t="s">
        <v>211</v>
      </c>
      <c r="C6" s="61" t="s">
        <v>212</v>
      </c>
      <c r="E6" s="52" t="s">
        <v>209</v>
      </c>
      <c r="F6" s="61" t="s">
        <v>211</v>
      </c>
      <c r="G6" s="61" t="s">
        <v>212</v>
      </c>
      <c r="I6" s="52" t="s">
        <v>209</v>
      </c>
      <c r="J6" t="s">
        <v>211</v>
      </c>
    </row>
    <row r="7" spans="1:37" ht="15" x14ac:dyDescent="0.25">
      <c r="A7" s="53"/>
      <c r="B7" s="54">
        <v>0</v>
      </c>
      <c r="C7" s="54">
        <v>0</v>
      </c>
      <c r="E7" s="53" t="s">
        <v>172</v>
      </c>
      <c r="F7" s="54">
        <v>1</v>
      </c>
      <c r="G7" s="54">
        <v>102</v>
      </c>
      <c r="I7" s="53" t="s">
        <v>214</v>
      </c>
      <c r="J7" s="54">
        <v>1</v>
      </c>
      <c r="L7" s="45" t="s">
        <v>199</v>
      </c>
    </row>
    <row r="8" spans="1:37" ht="15" x14ac:dyDescent="0.25">
      <c r="A8" s="53" t="s">
        <v>86</v>
      </c>
      <c r="B8" s="54">
        <v>1</v>
      </c>
      <c r="C8" s="54">
        <v>102</v>
      </c>
      <c r="E8" s="53" t="s">
        <v>205</v>
      </c>
      <c r="F8" s="54">
        <v>1</v>
      </c>
      <c r="G8" s="54">
        <v>0</v>
      </c>
      <c r="I8" s="53" t="s">
        <v>210</v>
      </c>
      <c r="J8" s="54">
        <v>1</v>
      </c>
      <c r="L8" s="45" t="s">
        <v>200</v>
      </c>
    </row>
    <row r="9" spans="1:37" ht="15" x14ac:dyDescent="0.25">
      <c r="A9" s="53" t="s">
        <v>99</v>
      </c>
      <c r="B9" s="54">
        <v>1</v>
      </c>
      <c r="C9" s="54">
        <v>32</v>
      </c>
      <c r="E9" s="53" t="s">
        <v>208</v>
      </c>
      <c r="F9" s="54">
        <v>1</v>
      </c>
      <c r="G9" s="54">
        <v>32</v>
      </c>
      <c r="L9" s="45" t="s">
        <v>201</v>
      </c>
    </row>
    <row r="10" spans="1:37" ht="15" x14ac:dyDescent="0.25">
      <c r="A10" s="53" t="s">
        <v>90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202</v>
      </c>
    </row>
    <row r="11" spans="1:37" ht="15" x14ac:dyDescent="0.25">
      <c r="A11" s="53" t="s">
        <v>61</v>
      </c>
      <c r="B11" s="54">
        <v>2</v>
      </c>
      <c r="C11" s="54">
        <v>14</v>
      </c>
      <c r="E11" s="53" t="s">
        <v>207</v>
      </c>
      <c r="F11" s="54">
        <v>2</v>
      </c>
      <c r="G11" s="54">
        <v>14</v>
      </c>
      <c r="L11" s="45" t="s">
        <v>203</v>
      </c>
    </row>
    <row r="12" spans="1:37" s="45" customFormat="1" ht="15" x14ac:dyDescent="0.25">
      <c r="A12" s="53" t="s">
        <v>62</v>
      </c>
      <c r="B12" s="54">
        <v>1</v>
      </c>
      <c r="C12" s="54">
        <v>0</v>
      </c>
      <c r="D12"/>
      <c r="E12" s="53" t="s">
        <v>91</v>
      </c>
      <c r="F12" s="54">
        <v>1</v>
      </c>
      <c r="G12" s="54">
        <v>2</v>
      </c>
      <c r="H12"/>
      <c r="I12"/>
      <c r="J12"/>
    </row>
    <row r="13" spans="1:37" s="45" customFormat="1" ht="15" x14ac:dyDescent="0.25">
      <c r="A13" s="53" t="s">
        <v>210</v>
      </c>
      <c r="B13" s="54">
        <v>6</v>
      </c>
      <c r="C13" s="54">
        <v>150</v>
      </c>
      <c r="D13"/>
      <c r="E13" s="53" t="s">
        <v>210</v>
      </c>
      <c r="F13" s="54">
        <v>6</v>
      </c>
      <c r="G13" s="54">
        <v>150</v>
      </c>
      <c r="H13"/>
      <c r="I13"/>
      <c r="J13"/>
    </row>
    <row r="14" spans="1:37" s="45" customFormat="1" ht="15" x14ac:dyDescent="0.25">
      <c r="A14"/>
      <c r="B14"/>
      <c r="C14"/>
      <c r="D14"/>
      <c r="E14"/>
      <c r="F14"/>
      <c r="G14"/>
      <c r="H14"/>
      <c r="I14"/>
      <c r="J14"/>
    </row>
    <row r="15" spans="1:37" s="45" customFormat="1" ht="15" x14ac:dyDescent="0.25">
      <c r="A15"/>
      <c r="B15"/>
      <c r="C15"/>
      <c r="D15"/>
      <c r="E15"/>
      <c r="F15"/>
      <c r="G15"/>
      <c r="H15"/>
      <c r="I15"/>
      <c r="J15"/>
    </row>
    <row r="16" spans="1:37" s="45" customFormat="1" ht="15" x14ac:dyDescent="0.25"/>
    <row r="17" s="45" customFormat="1" ht="15" x14ac:dyDescent="0.25"/>
    <row r="18" s="45" customFormat="1" ht="15" x14ac:dyDescent="0.25"/>
    <row r="19" s="45" customFormat="1" x14ac:dyDescent="0.35"/>
    <row r="20" s="45" customFormat="1" x14ac:dyDescent="0.35"/>
    <row r="21" s="45" customFormat="1" x14ac:dyDescent="0.35"/>
    <row r="22" s="45" customFormat="1" x14ac:dyDescent="0.35"/>
    <row r="23" s="45" customFormat="1" x14ac:dyDescent="0.35"/>
    <row r="24" s="45" customFormat="1" x14ac:dyDescent="0.35"/>
    <row r="25" s="45" customFormat="1" x14ac:dyDescent="0.35"/>
    <row r="26" s="45" customFormat="1" x14ac:dyDescent="0.35"/>
    <row r="27" s="45" customFormat="1" x14ac:dyDescent="0.35"/>
    <row r="28" s="45" customFormat="1" x14ac:dyDescent="0.35"/>
    <row r="29" s="45" customFormat="1" x14ac:dyDescent="0.35"/>
    <row r="30" s="45" customFormat="1" x14ac:dyDescent="0.35"/>
    <row r="31" s="45" customFormat="1" x14ac:dyDescent="0.35"/>
    <row r="32" s="45" customFormat="1" x14ac:dyDescent="0.35"/>
    <row r="33" spans="1:10" s="45" customFormat="1" x14ac:dyDescent="0.35"/>
    <row r="34" spans="1:10" s="45" customFormat="1" x14ac:dyDescent="0.35"/>
    <row r="35" spans="1:10" s="45" customFormat="1" x14ac:dyDescent="0.35"/>
    <row r="36" spans="1:10" s="45" customFormat="1" x14ac:dyDescent="0.35"/>
    <row r="37" spans="1:10" s="45" customFormat="1" x14ac:dyDescent="0.35"/>
    <row r="38" spans="1:10" s="45" customFormat="1" x14ac:dyDescent="0.35"/>
    <row r="39" spans="1:10" s="45" customFormat="1" x14ac:dyDescent="0.35"/>
    <row r="40" spans="1:10" s="45" customFormat="1" x14ac:dyDescent="0.35"/>
    <row r="41" spans="1:10" s="45" customFormat="1" x14ac:dyDescent="0.35">
      <c r="A41"/>
      <c r="B41"/>
      <c r="C41"/>
    </row>
    <row r="42" spans="1:10" s="45" customFormat="1" x14ac:dyDescent="0.35">
      <c r="A42"/>
      <c r="B42"/>
      <c r="C42"/>
    </row>
    <row r="43" spans="1:10" x14ac:dyDescent="0.35">
      <c r="D43" s="45"/>
      <c r="E43" s="45"/>
      <c r="F43" s="45"/>
      <c r="G43" s="45"/>
      <c r="H43" s="45"/>
      <c r="I43" s="45"/>
      <c r="J43" s="45"/>
    </row>
    <row r="48" spans="1:10" ht="15" thickBot="1" x14ac:dyDescent="0.4"/>
    <row r="49" spans="1:13" x14ac:dyDescent="0.35">
      <c r="A49" s="57" t="s">
        <v>204</v>
      </c>
      <c r="B49" s="55" t="s">
        <v>5</v>
      </c>
      <c r="C49" s="47" t="s">
        <v>4</v>
      </c>
      <c r="D49" s="48" t="s">
        <v>0</v>
      </c>
      <c r="E49" s="48" t="s">
        <v>13</v>
      </c>
      <c r="F49" s="47" t="s">
        <v>3</v>
      </c>
      <c r="G49" s="48" t="s">
        <v>117</v>
      </c>
      <c r="H49" s="48" t="s">
        <v>118</v>
      </c>
      <c r="I49" s="48" t="s">
        <v>119</v>
      </c>
      <c r="J49" s="48" t="s">
        <v>120</v>
      </c>
      <c r="K49" s="47" t="s">
        <v>103</v>
      </c>
      <c r="L49" s="47" t="s">
        <v>116</v>
      </c>
      <c r="M49" s="49" t="s">
        <v>12</v>
      </c>
    </row>
    <row r="50" spans="1:13" x14ac:dyDescent="0.35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TPS536C7EVM-051; Circuit Board; 6636099</v>
      </c>
      <c r="E50" s="56" t="str">
        <f>'Kit List'!D7</f>
        <v>BMC051</v>
      </c>
      <c r="F50" s="56" t="str">
        <f>'Kit List'!E7</f>
        <v>Texas Instruments</v>
      </c>
      <c r="G50" s="56">
        <f>'Kit List'!F7</f>
        <v>1200</v>
      </c>
      <c r="H50" s="56">
        <f>'Kit List'!G7</f>
        <v>19.82</v>
      </c>
      <c r="I50" s="56">
        <f>'Kit List'!H7</f>
        <v>16.510000000000002</v>
      </c>
      <c r="J50" s="56">
        <f>'Kit List'!I7</f>
        <v>3.22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5">
      <c r="A51" s="58" t="str">
        <f>LEFT(B51,(MIN(FIND({0,1,2,3,4,5,6,7,8,9},B51&amp;"0123456789"))-1))</f>
        <v/>
      </c>
      <c r="B51" s="56">
        <f>'Kit List'!A8</f>
        <v>0</v>
      </c>
      <c r="C51" s="56">
        <f>'Kit List'!B8</f>
        <v>0</v>
      </c>
      <c r="D51" s="56">
        <f>'Kit List'!C8</f>
        <v>0</v>
      </c>
      <c r="E51" s="56">
        <f>'Kit List'!D8</f>
        <v>0</v>
      </c>
      <c r="F51" s="56">
        <f>'Kit List'!E8</f>
        <v>0</v>
      </c>
      <c r="G51" s="56">
        <f>'Kit List'!F8</f>
        <v>0</v>
      </c>
      <c r="H51" s="56">
        <f>'Kit List'!G8</f>
        <v>0</v>
      </c>
      <c r="I51" s="56">
        <f>'Kit List'!H8</f>
        <v>0</v>
      </c>
      <c r="J51" s="56">
        <f>'Kit List'!I8</f>
        <v>0</v>
      </c>
      <c r="K51" s="56" t="str">
        <f>IFERROR((VLOOKUP(A51,'Kit Item Reference Designators'!A2:C46,3,0)),"")</f>
        <v/>
      </c>
      <c r="L51" s="56">
        <f>'Kit List'!K8</f>
        <v>0</v>
      </c>
      <c r="M51" s="56">
        <f>'Kit List'!L8</f>
        <v>0</v>
      </c>
    </row>
    <row r="52" spans="1:13" x14ac:dyDescent="0.35">
      <c r="A52" s="58" t="str">
        <f>LEFT(B52,(MIN(FIND({0,1,2,3,4,5,6,7,8,9},B52&amp;"0123456789"))-1))</f>
        <v/>
      </c>
      <c r="B52" s="56">
        <f>'Kit List'!A9</f>
        <v>0</v>
      </c>
      <c r="C52" s="56">
        <f>'Kit List'!B9</f>
        <v>0</v>
      </c>
      <c r="D52" s="56">
        <f>'Kit List'!C9</f>
        <v>0</v>
      </c>
      <c r="E52" s="56">
        <f>'Kit List'!D9</f>
        <v>0</v>
      </c>
      <c r="F52" s="56">
        <f>'Kit List'!E9</f>
        <v>0</v>
      </c>
      <c r="G52" s="56">
        <f>'Kit List'!F9</f>
        <v>0</v>
      </c>
      <c r="H52" s="56">
        <f>'Kit List'!G9</f>
        <v>0</v>
      </c>
      <c r="I52" s="56">
        <f>'Kit List'!H9</f>
        <v>0</v>
      </c>
      <c r="J52" s="56">
        <f>'Kit List'!I9</f>
        <v>0</v>
      </c>
      <c r="K52" s="56" t="str">
        <f>IFERROR((VLOOKUP(A52,'Kit Item Reference Designators'!A3:C47,3,0)),"")</f>
        <v/>
      </c>
      <c r="L52" s="56">
        <f>'Kit List'!K9</f>
        <v>0</v>
      </c>
      <c r="M52" s="56">
        <f>'Kit List'!L9</f>
        <v>0</v>
      </c>
    </row>
    <row r="53" spans="1:13" x14ac:dyDescent="0.35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TIBX001</v>
      </c>
      <c r="F53" s="56" t="str">
        <f>'Kit List'!E10</f>
        <v>Leaman</v>
      </c>
      <c r="G53" s="56">
        <f>'Kit List'!F10</f>
        <v>102</v>
      </c>
      <c r="H53" s="56">
        <f>'Kit List'!G10</f>
        <v>26</v>
      </c>
      <c r="I53" s="56">
        <f>'Kit List'!H10</f>
        <v>18</v>
      </c>
      <c r="J53" s="56">
        <f>'Kit List'!I10</f>
        <v>5.5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 t="str">
        <f>'Kit List'!L10</f>
        <v xml:space="preserve"> </v>
      </c>
    </row>
    <row r="54" spans="1:13" x14ac:dyDescent="0.35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TIFM004</v>
      </c>
      <c r="F54" s="56" t="str">
        <f>'Kit List'!E11</f>
        <v>Leaman</v>
      </c>
      <c r="G54" s="56">
        <f>'Kit List'!F11</f>
        <v>32</v>
      </c>
      <c r="H54" s="56">
        <f>'Kit List'!G11</f>
        <v>23.5</v>
      </c>
      <c r="I54" s="56">
        <f>'Kit List'!H11</f>
        <v>17.8</v>
      </c>
      <c r="J54" s="56">
        <f>'Kit List'!I11</f>
        <v>2.5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2 per box</v>
      </c>
    </row>
    <row r="55" spans="1:13" x14ac:dyDescent="0.35">
      <c r="A55" s="58" t="str">
        <f>LEFT(B55,(MIN(FIND({0,1,2,3,4,5,6,7,8,9},B55&amp;"0123456789"))-1))</f>
        <v/>
      </c>
      <c r="B55" s="56">
        <f>'Kit List'!A12</f>
        <v>0</v>
      </c>
      <c r="C55" s="56">
        <f>'Kit List'!B12</f>
        <v>0</v>
      </c>
      <c r="D55" s="56">
        <f>'Kit List'!C12</f>
        <v>0</v>
      </c>
      <c r="E55" s="56">
        <f>'Kit List'!D12</f>
        <v>0</v>
      </c>
      <c r="F55" s="56">
        <f>'Kit List'!E12</f>
        <v>0</v>
      </c>
      <c r="G55" s="56">
        <f>'Kit List'!F12</f>
        <v>0</v>
      </c>
      <c r="H55" s="56">
        <f>'Kit List'!G12</f>
        <v>0</v>
      </c>
      <c r="I55" s="56">
        <f>'Kit List'!H12</f>
        <v>0</v>
      </c>
      <c r="J55" s="56">
        <f>'Kit List'!I12</f>
        <v>0</v>
      </c>
      <c r="K55" s="56" t="str">
        <f>IFERROR((VLOOKUP(A55,'Kit Item Reference Designators'!A6:C50,3,0)),"")</f>
        <v/>
      </c>
      <c r="L55" s="56">
        <f>'Kit List'!K12</f>
        <v>0</v>
      </c>
      <c r="M55" s="56">
        <f>'Kit List'!L12</f>
        <v>0</v>
      </c>
    </row>
    <row r="56" spans="1:13" x14ac:dyDescent="0.35">
      <c r="A56" s="58" t="str">
        <f>LEFT(B56,(MIN(FIND({0,1,2,3,4,5,6,7,8,9},B56&amp;"0123456789"))-1))</f>
        <v/>
      </c>
      <c r="B56" s="56">
        <f>'Kit List'!A13</f>
        <v>0</v>
      </c>
      <c r="C56" s="56">
        <f>'Kit List'!B13</f>
        <v>0</v>
      </c>
      <c r="D56" s="56">
        <f>'Kit List'!C13</f>
        <v>0</v>
      </c>
      <c r="E56" s="56">
        <f>'Kit List'!D13</f>
        <v>0</v>
      </c>
      <c r="F56" s="56">
        <f>'Kit List'!E13</f>
        <v>0</v>
      </c>
      <c r="G56" s="56">
        <f>'Kit List'!F13</f>
        <v>0</v>
      </c>
      <c r="H56" s="56">
        <f>'Kit List'!G13</f>
        <v>0</v>
      </c>
      <c r="I56" s="56">
        <f>'Kit List'!H13</f>
        <v>0</v>
      </c>
      <c r="J56" s="56">
        <f>'Kit List'!I13</f>
        <v>0</v>
      </c>
      <c r="K56" s="56" t="str">
        <f>IFERROR((VLOOKUP(A56,'Kit Item Reference Designators'!A7:C51,3,0)),"")</f>
        <v/>
      </c>
      <c r="L56" s="56">
        <f>'Kit List'!K13</f>
        <v>0</v>
      </c>
      <c r="M56" s="56">
        <f>'Kit List'!L13</f>
        <v>0</v>
      </c>
    </row>
    <row r="57" spans="1:13" x14ac:dyDescent="0.35">
      <c r="A57" s="58" t="str">
        <f>LEFT(B57,(MIN(FIND({0,1,2,3,4,5,6,7,8,9},B57&amp;"0123456789"))-1))</f>
        <v>LBL</v>
      </c>
      <c r="B57" s="56" t="str">
        <f>'Kit List'!A14</f>
        <v>LBL1</v>
      </c>
      <c r="C57" s="56">
        <f>'Kit List'!B14</f>
        <v>1</v>
      </c>
      <c r="D57" s="56" t="str">
        <f>'Kit List'!C14</f>
        <v xml:space="preserve">Label, Small &amp; Large standard labels (Standard unless specified) </v>
      </c>
      <c r="E57" s="56" t="str">
        <f>'Kit List'!D14</f>
        <v>SLLF003 / SLLF002</v>
      </c>
      <c r="F57" s="56" t="str">
        <f>'Kit List'!E14</f>
        <v>Print on Demand</v>
      </c>
      <c r="G57" s="56">
        <f>'Kit List'!F14</f>
        <v>2</v>
      </c>
      <c r="H57" s="56">
        <f>'Kit List'!G14</f>
        <v>10.199999999999999</v>
      </c>
      <c r="I57" s="56">
        <f>'Kit List'!H14</f>
        <v>12.7</v>
      </c>
      <c r="J57" s="56">
        <f>'Kit List'!I14</f>
        <v>0</v>
      </c>
      <c r="K57" s="56" t="str">
        <f>IFERROR((VLOOKUP(A57,'Kit Item Reference Designators'!A8:C52,3,0)),"")</f>
        <v>Label</v>
      </c>
      <c r="L57" s="56" t="str">
        <f>'Kit List'!K14</f>
        <v>Paper</v>
      </c>
      <c r="M57" s="56">
        <f>'Kit List'!L14</f>
        <v>0</v>
      </c>
    </row>
    <row r="58" spans="1:13" x14ac:dyDescent="0.35">
      <c r="A58" s="58" t="str">
        <f>LEFT(B58,(MIN(FIND({0,1,2,3,4,5,6,7,8,9},B58&amp;"0123456789"))-1))</f>
        <v>LIT</v>
      </c>
      <c r="B58" s="56" t="str">
        <f>'Kit List'!A15</f>
        <v>LIT1</v>
      </c>
      <c r="C58" s="56">
        <f>'Kit List'!B15</f>
        <v>1</v>
      </c>
      <c r="D58" s="56" t="str">
        <f>'Kit List'!C15</f>
        <v>Literature, EVM Disclaimer Read Me - Goes in All Analog kits</v>
      </c>
      <c r="E58" s="56" t="str">
        <f>'Kit List'!D15</f>
        <v>SZZC019</v>
      </c>
      <c r="F58" s="56" t="str">
        <f>'Kit List'!E15</f>
        <v>Print on Demand</v>
      </c>
      <c r="G58" s="56">
        <f>'Kit List'!F15</f>
        <v>7</v>
      </c>
      <c r="H58" s="56">
        <f>'Kit List'!G15</f>
        <v>8.5</v>
      </c>
      <c r="I58" s="56">
        <f>'Kit List'!H15</f>
        <v>11</v>
      </c>
      <c r="J58" s="56">
        <f>'Kit List'!I15</f>
        <v>0</v>
      </c>
      <c r="K58" s="56" t="str">
        <f>IFERROR((VLOOKUP(A58,'Kit Item Reference Designators'!A9:C53,3,0)),"")</f>
        <v>Paper/ Cardstock</v>
      </c>
      <c r="L58" s="56" t="str">
        <f>'Kit List'!K15</f>
        <v>Paper</v>
      </c>
      <c r="M58" s="56">
        <f>'Kit List'!L15</f>
        <v>0</v>
      </c>
    </row>
    <row r="59" spans="1:13" x14ac:dyDescent="0.35">
      <c r="A59" s="58" t="str">
        <f>LEFT(B59,(MIN(FIND({0,1,2,3,4,5,6,7,8,9},B59&amp;"0123456789"))-1))</f>
        <v>LIT</v>
      </c>
      <c r="B59" s="56" t="str">
        <f>'Kit List'!A16</f>
        <v>LIT2</v>
      </c>
      <c r="C59" s="56">
        <f>'Kit List'!B16</f>
        <v>1</v>
      </c>
      <c r="D59" s="56" t="str">
        <f>'Kit List'!C16</f>
        <v>Literature, High Voltage Read Me- Goes in High Voltage Analog kits</v>
      </c>
      <c r="E59" s="56" t="str">
        <f>'Kit List'!D16</f>
        <v>SLVT174</v>
      </c>
      <c r="F59" s="56" t="str">
        <f>'Kit List'!E16</f>
        <v>Print on Demand</v>
      </c>
      <c r="G59" s="56">
        <f>'Kit List'!F16</f>
        <v>7</v>
      </c>
      <c r="H59" s="56">
        <f>'Kit List'!G16</f>
        <v>8.5</v>
      </c>
      <c r="I59" s="56">
        <f>'Kit List'!H16</f>
        <v>11</v>
      </c>
      <c r="J59" s="56">
        <f>'Kit List'!I16</f>
        <v>0</v>
      </c>
      <c r="K59" s="56" t="str">
        <f>IFERROR((VLOOKUP(A59,'Kit Item Reference Designators'!A10:C54,3,0)),"")</f>
        <v>Paper/ Cardstock</v>
      </c>
      <c r="L59" s="56" t="str">
        <f>'Kit List'!K16</f>
        <v>Paper</v>
      </c>
      <c r="M59" s="56">
        <f>'Kit List'!L16</f>
        <v>0</v>
      </c>
    </row>
    <row r="60" spans="1:13" x14ac:dyDescent="0.35">
      <c r="A60" s="58" t="str">
        <f>LEFT(B60,(MIN(FIND({0,1,2,3,4,5,6,7,8,9},B60&amp;"0123456789"))-1))</f>
        <v/>
      </c>
      <c r="B60" s="56">
        <f>'Kit List'!A17</f>
        <v>0</v>
      </c>
      <c r="C60" s="56">
        <f>'Kit List'!B17</f>
        <v>0</v>
      </c>
      <c r="D60" s="56">
        <f>'Kit List'!C17</f>
        <v>0</v>
      </c>
      <c r="E60" s="56">
        <f>'Kit List'!D17</f>
        <v>0</v>
      </c>
      <c r="F60" s="56">
        <f>'Kit List'!E17</f>
        <v>0</v>
      </c>
      <c r="G60" s="56">
        <f>'Kit List'!F17</f>
        <v>0</v>
      </c>
      <c r="H60" s="56">
        <f>'Kit List'!G17</f>
        <v>0</v>
      </c>
      <c r="I60" s="56">
        <f>'Kit List'!H17</f>
        <v>0</v>
      </c>
      <c r="J60" s="56">
        <f>'Kit List'!I17</f>
        <v>0</v>
      </c>
      <c r="K60" s="56" t="str">
        <f>IFERROR((VLOOKUP(A60,'Kit Item Reference Designators'!A11:C55,3,0)),"")</f>
        <v/>
      </c>
      <c r="L60" s="56">
        <f>'Kit List'!K17</f>
        <v>0</v>
      </c>
      <c r="M60" s="56">
        <f>'Kit List'!L17</f>
        <v>0</v>
      </c>
    </row>
    <row r="61" spans="1:13" x14ac:dyDescent="0.35">
      <c r="A61" s="58" t="str">
        <f>LEFT(B61,(MIN(FIND({0,1,2,3,4,5,6,7,8,9},B61&amp;"0123456789"))-1))</f>
        <v/>
      </c>
      <c r="B61" s="56">
        <f>'Kit List'!A18</f>
        <v>0</v>
      </c>
      <c r="C61" s="56">
        <f>'Kit List'!B18</f>
        <v>0</v>
      </c>
      <c r="D61" s="56">
        <f>'Kit List'!C18</f>
        <v>0</v>
      </c>
      <c r="E61" s="56">
        <f>'Kit List'!D18</f>
        <v>0</v>
      </c>
      <c r="F61" s="56">
        <f>'Kit List'!E18</f>
        <v>0</v>
      </c>
      <c r="G61" s="56">
        <f>'Kit List'!F18</f>
        <v>0</v>
      </c>
      <c r="H61" s="56">
        <f>'Kit List'!G18</f>
        <v>0</v>
      </c>
      <c r="I61" s="56">
        <f>'Kit List'!H18</f>
        <v>0</v>
      </c>
      <c r="J61" s="56">
        <f>'Kit List'!I18</f>
        <v>0</v>
      </c>
      <c r="K61" s="56" t="str">
        <f>IFERROR((VLOOKUP(A61,'Kit Item Reference Designators'!A12:C56,3,0)),"")</f>
        <v/>
      </c>
      <c r="L61" s="56">
        <f>'Kit List'!K18</f>
        <v>0</v>
      </c>
      <c r="M61" s="56">
        <f>'Kit List'!L18</f>
        <v>0</v>
      </c>
    </row>
    <row r="62" spans="1:13" x14ac:dyDescent="0.35">
      <c r="A62" s="58" t="str">
        <f>LEFT(B62,(MIN(FIND({0,1,2,3,4,5,6,7,8,9},B62&amp;"0123456789"))-1))</f>
        <v/>
      </c>
      <c r="B62" s="56">
        <f>'Kit List'!A19</f>
        <v>0</v>
      </c>
      <c r="C62" s="56">
        <f>'Kit List'!B19</f>
        <v>0</v>
      </c>
      <c r="D62" s="56">
        <f>'Kit List'!C19</f>
        <v>0</v>
      </c>
      <c r="E62" s="56">
        <f>'Kit List'!D19</f>
        <v>0</v>
      </c>
      <c r="F62" s="56">
        <f>'Kit List'!E19</f>
        <v>0</v>
      </c>
      <c r="G62" s="56">
        <f>'Kit List'!F19</f>
        <v>0</v>
      </c>
      <c r="H62" s="56">
        <f>'Kit List'!G19</f>
        <v>0</v>
      </c>
      <c r="I62" s="56">
        <f>'Kit List'!H19</f>
        <v>0</v>
      </c>
      <c r="J62" s="56">
        <f>'Kit List'!I19</f>
        <v>0</v>
      </c>
      <c r="K62" s="56" t="str">
        <f>IFERROR((VLOOKUP(A62,'Kit Item Reference Designators'!A13:C57,3,0)),"")</f>
        <v/>
      </c>
      <c r="L62" s="56">
        <f>'Kit List'!K19</f>
        <v>0</v>
      </c>
      <c r="M62" s="56">
        <f>'Kit List'!L19</f>
        <v>0</v>
      </c>
    </row>
    <row r="63" spans="1:13" x14ac:dyDescent="0.35">
      <c r="A63" s="58" t="str">
        <f>LEFT(B63,(MIN(FIND({0,1,2,3,4,5,6,7,8,9},B63&amp;"0123456789"))-1))</f>
        <v/>
      </c>
      <c r="B63" s="56">
        <f>'Kit List'!A20</f>
        <v>0</v>
      </c>
      <c r="C63" s="56">
        <f>'Kit List'!B20</f>
        <v>0</v>
      </c>
      <c r="D63" s="56">
        <f>'Kit List'!C20</f>
        <v>0</v>
      </c>
      <c r="E63" s="56">
        <f>'Kit List'!D20</f>
        <v>0</v>
      </c>
      <c r="F63" s="56">
        <f>'Kit List'!E20</f>
        <v>0</v>
      </c>
      <c r="G63" s="56">
        <f>'Kit List'!F20</f>
        <v>0</v>
      </c>
      <c r="H63" s="56">
        <f>'Kit List'!G20</f>
        <v>0</v>
      </c>
      <c r="I63" s="56">
        <f>'Kit List'!H20</f>
        <v>0</v>
      </c>
      <c r="J63" s="56">
        <f>'Kit List'!I20</f>
        <v>0</v>
      </c>
      <c r="K63" s="56" t="str">
        <f>IFERROR((VLOOKUP(A63,'Kit Item Reference Designators'!A14:C58,3,0)),"")</f>
        <v/>
      </c>
      <c r="L63" s="56">
        <f>'Kit List'!K20</f>
        <v>0</v>
      </c>
      <c r="M63" s="56">
        <f>'Kit List'!L20</f>
        <v>0</v>
      </c>
    </row>
    <row r="64" spans="1:13" x14ac:dyDescent="0.35">
      <c r="A64" s="58" t="str">
        <f>LEFT(B64,(MIN(FIND({0,1,2,3,4,5,6,7,8,9},B64&amp;"0123456789"))-1))</f>
        <v/>
      </c>
      <c r="B64" s="56">
        <f>'Kit List'!A21</f>
        <v>0</v>
      </c>
      <c r="C64" s="56">
        <f>'Kit List'!B21</f>
        <v>0</v>
      </c>
      <c r="D64" s="56">
        <f>'Kit List'!C21</f>
        <v>0</v>
      </c>
      <c r="E64" s="56">
        <f>'Kit List'!D21</f>
        <v>0</v>
      </c>
      <c r="F64" s="56">
        <f>'Kit List'!E21</f>
        <v>0</v>
      </c>
      <c r="G64" s="56">
        <f>'Kit List'!F21</f>
        <v>0</v>
      </c>
      <c r="H64" s="56">
        <f>'Kit List'!G21</f>
        <v>0</v>
      </c>
      <c r="I64" s="56">
        <f>'Kit List'!H21</f>
        <v>0</v>
      </c>
      <c r="J64" s="56">
        <f>'Kit List'!I21</f>
        <v>0</v>
      </c>
      <c r="K64" s="56" t="str">
        <f>IFERROR((VLOOKUP(A64,'Kit Item Reference Designators'!A15:C59,3,0)),"")</f>
        <v/>
      </c>
      <c r="L64" s="56">
        <f>'Kit List'!K21</f>
        <v>0</v>
      </c>
      <c r="M64" s="56">
        <f>'Kit List'!L21</f>
        <v>0</v>
      </c>
    </row>
    <row r="65" spans="1:13" x14ac:dyDescent="0.35">
      <c r="A65" s="58" t="str">
        <f>LEFT(B65,(MIN(FIND({0,1,2,3,4,5,6,7,8,9},B65&amp;"0123456789"))-1))</f>
        <v/>
      </c>
      <c r="B65" s="56">
        <f>'Kit List'!A22</f>
        <v>0</v>
      </c>
      <c r="C65" s="56">
        <f>'Kit List'!B22</f>
        <v>0</v>
      </c>
      <c r="D65" s="56">
        <f>'Kit List'!C22</f>
        <v>0</v>
      </c>
      <c r="E65" s="56">
        <f>'Kit List'!D22</f>
        <v>0</v>
      </c>
      <c r="F65" s="56">
        <f>'Kit List'!E22</f>
        <v>0</v>
      </c>
      <c r="G65" s="56">
        <f>'Kit List'!F22</f>
        <v>0</v>
      </c>
      <c r="H65" s="56">
        <f>'Kit List'!G22</f>
        <v>0</v>
      </c>
      <c r="I65" s="56">
        <f>'Kit List'!H22</f>
        <v>0</v>
      </c>
      <c r="J65" s="56">
        <f>'Kit List'!I22</f>
        <v>0</v>
      </c>
      <c r="K65" s="56" t="str">
        <f>IFERROR((VLOOKUP(A65,'Kit Item Reference Designators'!A16:C60,3,0)),"")</f>
        <v/>
      </c>
      <c r="L65" s="56">
        <f>'Kit List'!K22</f>
        <v>0</v>
      </c>
      <c r="M65" s="56">
        <f>'Kit List'!L22</f>
        <v>0</v>
      </c>
    </row>
    <row r="66" spans="1:13" x14ac:dyDescent="0.35">
      <c r="A66" s="58" t="str">
        <f>LEFT(B66,(MIN(FIND({0,1,2,3,4,5,6,7,8,9},B66&amp;"0123456789"))-1))</f>
        <v/>
      </c>
      <c r="B66" s="56">
        <f>'Kit List'!A23</f>
        <v>0</v>
      </c>
      <c r="C66" s="56">
        <f>'Kit List'!B23</f>
        <v>0</v>
      </c>
      <c r="D66" s="56">
        <f>'Kit List'!C23</f>
        <v>0</v>
      </c>
      <c r="E66" s="56">
        <f>'Kit List'!D23</f>
        <v>0</v>
      </c>
      <c r="F66" s="56">
        <f>'Kit List'!E23</f>
        <v>0</v>
      </c>
      <c r="G66" s="56">
        <f>'Kit List'!F23</f>
        <v>0</v>
      </c>
      <c r="H66" s="56">
        <f>'Kit List'!G23</f>
        <v>0</v>
      </c>
      <c r="I66" s="56">
        <f>'Kit List'!H23</f>
        <v>0</v>
      </c>
      <c r="J66" s="56">
        <f>'Kit List'!I23</f>
        <v>0</v>
      </c>
      <c r="K66" s="56" t="str">
        <f>IFERROR((VLOOKUP(A66,'Kit Item Reference Designators'!A17:C61,3,0)),"")</f>
        <v/>
      </c>
      <c r="L66" s="56">
        <f>'Kit List'!K23</f>
        <v>0</v>
      </c>
      <c r="M66" s="56">
        <f>'Kit List'!L23</f>
        <v>0</v>
      </c>
    </row>
    <row r="67" spans="1:13" x14ac:dyDescent="0.35">
      <c r="A67" s="58" t="str">
        <f>LEFT(B67,(MIN(FIND({0,1,2,3,4,5,6,7,8,9},B67&amp;"0123456789"))-1))</f>
        <v/>
      </c>
      <c r="B67" s="56">
        <f>'Kit List'!A24</f>
        <v>0</v>
      </c>
      <c r="C67" s="56">
        <f>'Kit List'!B24</f>
        <v>0</v>
      </c>
      <c r="D67" s="56">
        <f>'Kit List'!C24</f>
        <v>0</v>
      </c>
      <c r="E67" s="56">
        <f>'Kit List'!D24</f>
        <v>0</v>
      </c>
      <c r="F67" s="56">
        <f>'Kit List'!E24</f>
        <v>0</v>
      </c>
      <c r="G67" s="56">
        <f>'Kit List'!F24</f>
        <v>0</v>
      </c>
      <c r="H67" s="56">
        <f>'Kit List'!G24</f>
        <v>0</v>
      </c>
      <c r="I67" s="56">
        <f>'Kit List'!H24</f>
        <v>0</v>
      </c>
      <c r="J67" s="56">
        <f>'Kit List'!I24</f>
        <v>0</v>
      </c>
      <c r="K67" s="56" t="str">
        <f>IFERROR((VLOOKUP(A67,'Kit Item Reference Designators'!A18:C62,3,0)),"")</f>
        <v/>
      </c>
      <c r="L67" s="56">
        <f>'Kit List'!K24</f>
        <v>0</v>
      </c>
      <c r="M67" s="56">
        <f>'Kit List'!L24</f>
        <v>0</v>
      </c>
    </row>
    <row r="68" spans="1:13" x14ac:dyDescent="0.35">
      <c r="A68" s="58" t="str">
        <f>LEFT(B68,(MIN(FIND({0,1,2,3,4,5,6,7,8,9},B68&amp;"0123456789"))-1))</f>
        <v/>
      </c>
      <c r="B68" s="56">
        <f>'Kit List'!A25</f>
        <v>0</v>
      </c>
      <c r="C68" s="56">
        <f>'Kit List'!B25</f>
        <v>0</v>
      </c>
      <c r="D68" s="56">
        <f>'Kit List'!C25</f>
        <v>0</v>
      </c>
      <c r="E68" s="56">
        <f>'Kit List'!D25</f>
        <v>0</v>
      </c>
      <c r="F68" s="56">
        <f>'Kit List'!E25</f>
        <v>0</v>
      </c>
      <c r="G68" s="56">
        <f>'Kit List'!F25</f>
        <v>0</v>
      </c>
      <c r="H68" s="56">
        <f>'Kit List'!G25</f>
        <v>0</v>
      </c>
      <c r="I68" s="56">
        <f>'Kit List'!H25</f>
        <v>0</v>
      </c>
      <c r="J68" s="56">
        <f>'Kit List'!I25</f>
        <v>0</v>
      </c>
      <c r="K68" s="56" t="str">
        <f>IFERROR((VLOOKUP(A68,'Kit Item Reference Designators'!A19:C63,3,0)),"")</f>
        <v/>
      </c>
      <c r="L68" s="56">
        <f>'Kit List'!K25</f>
        <v>0</v>
      </c>
      <c r="M68" s="56">
        <f>'Kit List'!L25</f>
        <v>0</v>
      </c>
    </row>
    <row r="69" spans="1:13" x14ac:dyDescent="0.35">
      <c r="A69" s="58" t="str">
        <f>LEFT(B69,(MIN(FIND({0,1,2,3,4,5,6,7,8,9},B69&amp;"0123456789"))-1))</f>
        <v/>
      </c>
      <c r="B69" s="56">
        <f>'Kit List'!A26</f>
        <v>0</v>
      </c>
      <c r="C69" s="56">
        <f>'Kit List'!B26</f>
        <v>0</v>
      </c>
      <c r="D69" s="56">
        <f>'Kit List'!C26</f>
        <v>0</v>
      </c>
      <c r="E69" s="56">
        <f>'Kit List'!D26</f>
        <v>0</v>
      </c>
      <c r="F69" s="56">
        <f>'Kit List'!E26</f>
        <v>0</v>
      </c>
      <c r="G69" s="56">
        <f>'Kit List'!F26</f>
        <v>0</v>
      </c>
      <c r="H69" s="56">
        <f>'Kit List'!G26</f>
        <v>0</v>
      </c>
      <c r="I69" s="56">
        <f>'Kit List'!H26</f>
        <v>0</v>
      </c>
      <c r="J69" s="56">
        <f>'Kit List'!I26</f>
        <v>0</v>
      </c>
      <c r="K69" s="56" t="str">
        <f>IFERROR((VLOOKUP(A69,'Kit Item Reference Designators'!A20:C64,3,0)),"")</f>
        <v/>
      </c>
      <c r="L69" s="56">
        <f>'Kit List'!K26</f>
        <v>0</v>
      </c>
      <c r="M69" s="56">
        <f>'Kit List'!L26</f>
        <v>0</v>
      </c>
    </row>
    <row r="70" spans="1:13" x14ac:dyDescent="0.35">
      <c r="A70" s="58" t="str">
        <f>LEFT(B70,(MIN(FIND({0,1,2,3,4,5,6,7,8,9},B70&amp;"0123456789"))-1))</f>
        <v/>
      </c>
      <c r="B70" s="56">
        <f>'Kit List'!A27</f>
        <v>0</v>
      </c>
      <c r="C70" s="56">
        <f>'Kit List'!B27</f>
        <v>0</v>
      </c>
      <c r="D70" s="56">
        <f>'Kit List'!C27</f>
        <v>0</v>
      </c>
      <c r="E70" s="56">
        <f>'Kit List'!D27</f>
        <v>0</v>
      </c>
      <c r="F70" s="56">
        <f>'Kit List'!E27</f>
        <v>0</v>
      </c>
      <c r="G70" s="56">
        <f>'Kit List'!F27</f>
        <v>0</v>
      </c>
      <c r="H70" s="56">
        <f>'Kit List'!G27</f>
        <v>0</v>
      </c>
      <c r="I70" s="56">
        <f>'Kit List'!H27</f>
        <v>0</v>
      </c>
      <c r="J70" s="56">
        <f>'Kit List'!I27</f>
        <v>0</v>
      </c>
      <c r="K70" s="56" t="str">
        <f>IFERROR((VLOOKUP(A70,'Kit Item Reference Designators'!A21:C65,3,0)),"")</f>
        <v/>
      </c>
      <c r="L70" s="56">
        <f>'Kit List'!K27</f>
        <v>0</v>
      </c>
      <c r="M70" s="56">
        <f>'Kit List'!L27</f>
        <v>0</v>
      </c>
    </row>
    <row r="71" spans="1:13" x14ac:dyDescent="0.35">
      <c r="A71" s="58" t="str">
        <f>LEFT(B71,(MIN(FIND({0,1,2,3,4,5,6,7,8,9},B71&amp;"0123456789"))-1))</f>
        <v/>
      </c>
      <c r="B71" s="56">
        <f>'Kit List'!A28</f>
        <v>0</v>
      </c>
      <c r="C71" s="56">
        <f>'Kit List'!B28</f>
        <v>0</v>
      </c>
      <c r="D71" s="56">
        <f>'Kit List'!C28</f>
        <v>0</v>
      </c>
      <c r="E71" s="56">
        <f>'Kit List'!D28</f>
        <v>0</v>
      </c>
      <c r="F71" s="56">
        <f>'Kit List'!E28</f>
        <v>0</v>
      </c>
      <c r="G71" s="56">
        <f>'Kit List'!F28</f>
        <v>0</v>
      </c>
      <c r="H71" s="56">
        <f>'Kit List'!G28</f>
        <v>0</v>
      </c>
      <c r="I71" s="56">
        <f>'Kit List'!H28</f>
        <v>0</v>
      </c>
      <c r="J71" s="56">
        <f>'Kit List'!I28</f>
        <v>0</v>
      </c>
      <c r="K71" s="56" t="str">
        <f>IFERROR((VLOOKUP(A71,'Kit Item Reference Designators'!A22:C66,3,0)),"")</f>
        <v/>
      </c>
      <c r="L71" s="56">
        <f>'Kit List'!K28</f>
        <v>0</v>
      </c>
      <c r="M71" s="56">
        <f>'Kit List'!L28</f>
        <v>0</v>
      </c>
    </row>
    <row r="72" spans="1:13" x14ac:dyDescent="0.35">
      <c r="A72" s="58" t="str">
        <f>LEFT(B72,(MIN(FIND({0,1,2,3,4,5,6,7,8,9},B72&amp;"0123456789"))-1))</f>
        <v/>
      </c>
      <c r="B72" s="56">
        <f>'Kit List'!A29</f>
        <v>0</v>
      </c>
      <c r="C72" s="56">
        <f>'Kit List'!B29</f>
        <v>0</v>
      </c>
      <c r="D72" s="56">
        <f>'Kit List'!C29</f>
        <v>0</v>
      </c>
      <c r="E72" s="56">
        <f>'Kit List'!D29</f>
        <v>0</v>
      </c>
      <c r="F72" s="56">
        <f>'Kit List'!E29</f>
        <v>0</v>
      </c>
      <c r="G72" s="56">
        <f>'Kit List'!F29</f>
        <v>0</v>
      </c>
      <c r="H72" s="56">
        <f>'Kit List'!G29</f>
        <v>0</v>
      </c>
      <c r="I72" s="56">
        <f>'Kit List'!H29</f>
        <v>0</v>
      </c>
      <c r="J72" s="56">
        <f>'Kit List'!I29</f>
        <v>0</v>
      </c>
      <c r="K72" s="56" t="str">
        <f>IFERROR((VLOOKUP(A72,'Kit Item Reference Designators'!A23:C67,3,0)),"")</f>
        <v/>
      </c>
      <c r="L72" s="56">
        <f>'Kit List'!K29</f>
        <v>0</v>
      </c>
      <c r="M72" s="56">
        <f>'Kit List'!L29</f>
        <v>0</v>
      </c>
    </row>
    <row r="73" spans="1:13" x14ac:dyDescent="0.35">
      <c r="A73" s="58" t="str">
        <f>LEFT(B73,(MIN(FIND({0,1,2,3,4,5,6,7,8,9},B73&amp;"0123456789"))-1))</f>
        <v/>
      </c>
      <c r="B73" s="56">
        <f>'Kit List'!A30</f>
        <v>0</v>
      </c>
      <c r="C73" s="56">
        <f>'Kit List'!B30</f>
        <v>0</v>
      </c>
      <c r="D73" s="56">
        <f>'Kit List'!C30</f>
        <v>0</v>
      </c>
      <c r="E73" s="56">
        <f>'Kit List'!D30</f>
        <v>0</v>
      </c>
      <c r="F73" s="56">
        <f>'Kit List'!E30</f>
        <v>0</v>
      </c>
      <c r="G73" s="56">
        <f>'Kit List'!F30</f>
        <v>0</v>
      </c>
      <c r="H73" s="56">
        <f>'Kit List'!G30</f>
        <v>0</v>
      </c>
      <c r="I73" s="56">
        <f>'Kit List'!H30</f>
        <v>0</v>
      </c>
      <c r="J73" s="56">
        <f>'Kit List'!I30</f>
        <v>0</v>
      </c>
      <c r="K73" s="56" t="str">
        <f>IFERROR((VLOOKUP(A73,'Kit Item Reference Designators'!A24:C68,3,0)),"")</f>
        <v/>
      </c>
      <c r="L73" s="56">
        <f>'Kit List'!K30</f>
        <v>0</v>
      </c>
      <c r="M73" s="56">
        <f>'Kit List'!L30</f>
        <v>0</v>
      </c>
    </row>
    <row r="74" spans="1:13" x14ac:dyDescent="0.35">
      <c r="A74" s="58" t="str">
        <f>LEFT(B74,(MIN(FIND({0,1,2,3,4,5,6,7,8,9},B74&amp;"0123456789"))-1))</f>
        <v/>
      </c>
      <c r="B74" s="56">
        <f>'Kit List'!A31</f>
        <v>0</v>
      </c>
      <c r="C74" s="56">
        <f>'Kit List'!B31</f>
        <v>0</v>
      </c>
      <c r="D74" s="56">
        <f>'Kit List'!C31</f>
        <v>0</v>
      </c>
      <c r="E74" s="56">
        <f>'Kit List'!D31</f>
        <v>0</v>
      </c>
      <c r="F74" s="56">
        <f>'Kit List'!E31</f>
        <v>0</v>
      </c>
      <c r="G74" s="56">
        <f>'Kit List'!F31</f>
        <v>0</v>
      </c>
      <c r="H74" s="56">
        <f>'Kit List'!G31</f>
        <v>0</v>
      </c>
      <c r="I74" s="56">
        <f>'Kit List'!H31</f>
        <v>0</v>
      </c>
      <c r="J74" s="56">
        <f>'Kit List'!I31</f>
        <v>0</v>
      </c>
      <c r="K74" s="56" t="str">
        <f>IFERROR((VLOOKUP(A74,'Kit Item Reference Designators'!A25:C69,3,0)),"")</f>
        <v/>
      </c>
      <c r="L74" s="56">
        <f>'Kit List'!K31</f>
        <v>0</v>
      </c>
      <c r="M74" s="56">
        <f>'Kit List'!L31</f>
        <v>0</v>
      </c>
    </row>
    <row r="75" spans="1:13" ht="15" thickBot="1" x14ac:dyDescent="0.4">
      <c r="A75" s="59" t="str">
        <f>LEFT(B75,(MIN(FIND({0,1,2,3,4,5,6,7,8,9},B75&amp;"0123456789"))-1))</f>
        <v/>
      </c>
      <c r="B75" s="56">
        <f>'Kit List'!A32</f>
        <v>0</v>
      </c>
      <c r="C75" s="56">
        <f>'Kit List'!B32</f>
        <v>0</v>
      </c>
      <c r="D75" s="56">
        <f>'Kit List'!C32</f>
        <v>0</v>
      </c>
      <c r="E75" s="56">
        <f>'Kit List'!D32</f>
        <v>0</v>
      </c>
      <c r="F75" s="56">
        <f>'Kit List'!E32</f>
        <v>0</v>
      </c>
      <c r="G75" s="56">
        <f>'Kit List'!F32</f>
        <v>0</v>
      </c>
      <c r="H75" s="56">
        <f>'Kit List'!G32</f>
        <v>0</v>
      </c>
      <c r="I75" s="56">
        <f>'Kit List'!H32</f>
        <v>0</v>
      </c>
      <c r="J75" s="56">
        <f>'Kit List'!I32</f>
        <v>0</v>
      </c>
      <c r="K75" s="56" t="str">
        <f>IFERROR((VLOOKUP(A75,'Kit Item Reference Designators'!A26:C70,3,0)),"")</f>
        <v/>
      </c>
      <c r="L75" s="56">
        <f>'Kit List'!K32</f>
        <v>0</v>
      </c>
      <c r="M75" s="56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75" x14ac:dyDescent="0.25">
      <c r="A1" s="61"/>
      <c r="B1" s="61"/>
      <c r="C1" s="86" t="s">
        <v>123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5" x14ac:dyDescent="0.25">
      <c r="A2" s="61"/>
      <c r="B2" s="61" t="s">
        <v>10</v>
      </c>
      <c r="C2" s="87" t="s">
        <v>221</v>
      </c>
      <c r="D2" s="61" t="s">
        <v>8</v>
      </c>
      <c r="E2" s="88" t="s">
        <v>146</v>
      </c>
      <c r="F2" s="61"/>
      <c r="G2" s="61"/>
      <c r="H2" s="61"/>
      <c r="I2" s="61"/>
      <c r="J2" s="61"/>
      <c r="K2" s="61"/>
      <c r="L2" s="61"/>
      <c r="M2" s="61"/>
    </row>
    <row r="3" spans="1:13" ht="15" x14ac:dyDescent="0.25">
      <c r="A3" s="62"/>
      <c r="B3" s="61" t="s">
        <v>110</v>
      </c>
      <c r="C3" s="89" t="s">
        <v>146</v>
      </c>
      <c r="D3" s="62" t="s">
        <v>15</v>
      </c>
      <c r="E3" s="70" t="s">
        <v>104</v>
      </c>
      <c r="F3" s="62"/>
      <c r="G3" s="62"/>
      <c r="H3" s="62"/>
      <c r="I3" s="62"/>
      <c r="J3" s="62"/>
      <c r="K3" s="62"/>
      <c r="L3" s="62"/>
      <c r="M3" s="62"/>
    </row>
    <row r="4" spans="1:13" ht="15.75" x14ac:dyDescent="0.25">
      <c r="A4" s="61"/>
      <c r="B4" s="69" t="s">
        <v>6</v>
      </c>
      <c r="C4" s="90" t="s">
        <v>146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.75" thickBot="1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6.25" thickBot="1" x14ac:dyDescent="0.3">
      <c r="A6" s="73" t="s">
        <v>5</v>
      </c>
      <c r="B6" s="74" t="s">
        <v>4</v>
      </c>
      <c r="C6" s="75" t="s">
        <v>0</v>
      </c>
      <c r="D6" s="75" t="s">
        <v>13</v>
      </c>
      <c r="E6" s="74" t="s">
        <v>3</v>
      </c>
      <c r="F6" s="75" t="s">
        <v>117</v>
      </c>
      <c r="G6" s="75" t="s">
        <v>118</v>
      </c>
      <c r="H6" s="75" t="s">
        <v>119</v>
      </c>
      <c r="I6" s="75" t="s">
        <v>120</v>
      </c>
      <c r="J6" s="74" t="s">
        <v>103</v>
      </c>
      <c r="K6" s="77" t="s">
        <v>116</v>
      </c>
      <c r="L6" s="76" t="s">
        <v>12</v>
      </c>
      <c r="M6" s="61"/>
    </row>
    <row r="7" spans="1:13" ht="15.75" thickBot="1" x14ac:dyDescent="0.3">
      <c r="A7" s="91" t="s">
        <v>222</v>
      </c>
      <c r="B7" s="92">
        <v>1</v>
      </c>
      <c r="C7" s="93" t="s">
        <v>223</v>
      </c>
      <c r="D7" s="93" t="s">
        <v>224</v>
      </c>
      <c r="E7" s="93" t="s">
        <v>2</v>
      </c>
      <c r="F7" s="94">
        <v>105</v>
      </c>
      <c r="G7" s="94">
        <v>19.05</v>
      </c>
      <c r="H7" s="94">
        <v>13.67</v>
      </c>
      <c r="I7" s="94">
        <v>2.54</v>
      </c>
      <c r="J7" s="93" t="s">
        <v>205</v>
      </c>
      <c r="K7" s="93" t="s">
        <v>225</v>
      </c>
      <c r="L7" s="95"/>
      <c r="M7" s="87"/>
    </row>
    <row r="8" spans="1:13" ht="15" x14ac:dyDescent="0.25">
      <c r="A8" s="96" t="s">
        <v>222</v>
      </c>
      <c r="B8" s="97">
        <v>1</v>
      </c>
      <c r="C8" s="96" t="s">
        <v>226</v>
      </c>
      <c r="D8" s="96" t="s">
        <v>227</v>
      </c>
      <c r="E8" s="96" t="s">
        <v>2</v>
      </c>
      <c r="F8" s="6"/>
      <c r="G8" s="6"/>
      <c r="H8" s="6"/>
      <c r="I8" s="6"/>
      <c r="J8" s="6" t="s">
        <v>205</v>
      </c>
      <c r="K8" s="6" t="s">
        <v>225</v>
      </c>
      <c r="L8" s="6"/>
      <c r="M8" s="87"/>
    </row>
    <row r="9" spans="1:13" ht="15" x14ac:dyDescent="0.25">
      <c r="A9" s="96" t="s">
        <v>222</v>
      </c>
      <c r="B9" s="97">
        <v>1</v>
      </c>
      <c r="C9" s="96" t="s">
        <v>228</v>
      </c>
      <c r="D9" s="98" t="s">
        <v>229</v>
      </c>
      <c r="E9" s="96" t="s">
        <v>2</v>
      </c>
      <c r="F9" s="6"/>
      <c r="G9" s="6"/>
      <c r="H9" s="6"/>
      <c r="I9" s="6"/>
      <c r="J9" s="6" t="s">
        <v>205</v>
      </c>
      <c r="K9" s="6" t="s">
        <v>225</v>
      </c>
      <c r="L9" s="6"/>
      <c r="M9" s="87"/>
    </row>
    <row r="10" spans="1:13" ht="15" x14ac:dyDescent="0.25">
      <c r="A10" s="96"/>
      <c r="B10" s="97"/>
      <c r="C10" s="96"/>
      <c r="D10" s="98"/>
      <c r="E10" s="96"/>
      <c r="F10" s="6"/>
      <c r="G10" s="6"/>
      <c r="H10" s="6"/>
      <c r="I10" s="6"/>
      <c r="J10" s="6"/>
      <c r="K10" s="6"/>
      <c r="L10" s="6"/>
      <c r="M10" s="87"/>
    </row>
    <row r="11" spans="1:13" ht="15" x14ac:dyDescent="0.25">
      <c r="A11" s="96"/>
      <c r="B11" s="97"/>
      <c r="C11" s="96"/>
      <c r="D11" s="98"/>
      <c r="E11" s="96"/>
      <c r="F11" s="6"/>
      <c r="G11" s="6"/>
      <c r="H11" s="6"/>
      <c r="I11" s="6"/>
      <c r="J11" s="6"/>
      <c r="K11" s="6"/>
      <c r="L11" s="6"/>
      <c r="M11" s="87"/>
    </row>
    <row r="12" spans="1:13" ht="15" x14ac:dyDescent="0.25">
      <c r="A12" s="96"/>
      <c r="B12" s="97"/>
      <c r="C12" s="6"/>
      <c r="D12" s="36"/>
      <c r="E12" s="6"/>
      <c r="F12" s="99"/>
      <c r="G12" s="6"/>
      <c r="H12" s="6"/>
      <c r="I12" s="6"/>
      <c r="J12" s="6"/>
      <c r="K12" s="6"/>
      <c r="L12" s="6"/>
      <c r="M12" s="87"/>
    </row>
    <row r="13" spans="1:13" ht="15" x14ac:dyDescent="0.25">
      <c r="A13" s="96"/>
      <c r="B13" s="97"/>
      <c r="C13" s="100"/>
      <c r="D13" s="96"/>
      <c r="E13" s="96"/>
      <c r="F13" s="6"/>
      <c r="G13" s="6"/>
      <c r="H13" s="6"/>
      <c r="I13" s="6"/>
      <c r="J13" s="6"/>
      <c r="K13" s="6"/>
      <c r="L13" s="6"/>
      <c r="M13" s="87"/>
    </row>
    <row r="14" spans="1:13" ht="15" x14ac:dyDescent="0.25">
      <c r="A14" s="96"/>
      <c r="B14" s="97"/>
      <c r="C14" s="96"/>
      <c r="D14" s="96"/>
      <c r="E14" s="96"/>
      <c r="F14" s="6"/>
      <c r="G14" s="6"/>
      <c r="H14" s="6"/>
      <c r="I14" s="6"/>
      <c r="J14" s="6"/>
      <c r="K14" s="6"/>
      <c r="L14" s="6"/>
      <c r="M14" s="87"/>
    </row>
    <row r="15" spans="1:13" ht="15" x14ac:dyDescent="0.25">
      <c r="A15" s="96"/>
      <c r="B15" s="97"/>
      <c r="C15" s="96"/>
      <c r="D15" s="96"/>
      <c r="E15" s="96"/>
      <c r="F15" s="6"/>
      <c r="G15" s="6"/>
      <c r="H15" s="6"/>
      <c r="I15" s="6"/>
      <c r="J15" s="6"/>
      <c r="K15" s="6"/>
      <c r="L15" s="6"/>
      <c r="M15" s="87"/>
    </row>
    <row r="16" spans="1:13" ht="15" x14ac:dyDescent="0.25">
      <c r="A16" s="96"/>
      <c r="B16" s="97"/>
      <c r="C16" s="96"/>
      <c r="D16" s="96"/>
      <c r="E16" s="96"/>
      <c r="F16" s="6"/>
      <c r="G16" s="6"/>
      <c r="H16" s="6"/>
      <c r="I16" s="6"/>
      <c r="J16" s="6"/>
      <c r="K16" s="6"/>
      <c r="L16" s="6"/>
      <c r="M16" s="87"/>
    </row>
    <row r="17" spans="1:13" ht="15" x14ac:dyDescent="0.25">
      <c r="A17" s="101"/>
      <c r="B17" s="101"/>
      <c r="C17" s="101"/>
      <c r="D17" s="101"/>
      <c r="E17" s="101"/>
      <c r="F17" s="87"/>
      <c r="G17" s="87"/>
      <c r="H17" s="87"/>
      <c r="I17" s="87"/>
      <c r="J17" s="87"/>
      <c r="K17" s="87"/>
      <c r="L17" s="87"/>
      <c r="M17" s="87"/>
    </row>
    <row r="18" spans="1:13" x14ac:dyDescent="0.35">
      <c r="A18" s="101"/>
      <c r="B18" s="101"/>
      <c r="C18" s="101"/>
      <c r="D18" s="101"/>
      <c r="E18" s="101"/>
      <c r="F18" s="87"/>
      <c r="G18" s="87"/>
      <c r="H18" s="87"/>
      <c r="I18" s="87"/>
      <c r="J18" s="87"/>
      <c r="K18" s="87"/>
      <c r="L18" s="87"/>
      <c r="M18" s="87"/>
    </row>
    <row r="19" spans="1:13" x14ac:dyDescent="0.35">
      <c r="A19" s="87"/>
      <c r="B19" s="101"/>
      <c r="C19" s="101"/>
      <c r="D19" s="101"/>
      <c r="E19" s="87"/>
      <c r="F19" s="87"/>
      <c r="G19" s="87"/>
      <c r="H19" s="87"/>
      <c r="I19" s="87"/>
      <c r="J19" s="87"/>
      <c r="K19" s="87"/>
      <c r="L19" s="87"/>
      <c r="M19" s="87"/>
    </row>
    <row r="20" spans="1:13" ht="21" x14ac:dyDescent="0.5">
      <c r="A20" s="87"/>
      <c r="B20" s="101"/>
      <c r="C20" s="102"/>
      <c r="D20" s="101"/>
      <c r="E20" s="87"/>
      <c r="F20" s="87"/>
      <c r="G20" s="87"/>
      <c r="H20" s="87"/>
      <c r="I20" s="87"/>
      <c r="J20" s="87"/>
      <c r="K20" s="87"/>
      <c r="L20" s="87"/>
      <c r="M20" s="87"/>
    </row>
    <row r="21" spans="1:13" x14ac:dyDescent="0.35">
      <c r="A21" s="87"/>
      <c r="B21" s="101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</row>
    <row r="22" spans="1:13" x14ac:dyDescent="0.35">
      <c r="A22" s="87"/>
      <c r="B22" s="101"/>
      <c r="C22" s="16"/>
      <c r="D22" s="16"/>
      <c r="E22" s="16"/>
      <c r="F22" s="87"/>
      <c r="G22" s="87"/>
      <c r="H22" s="87"/>
      <c r="I22" s="87"/>
      <c r="J22" s="87"/>
      <c r="K22" s="87"/>
      <c r="L22" s="87"/>
      <c r="M22" s="8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1ef255fe-7dbc-468e-93d3-eced2da92c4d"/>
    <ds:schemaRef ds:uri="http://schemas.openxmlformats.org/package/2006/metadata/core-properties"/>
    <ds:schemaRef ds:uri="f1ca4702-f997-4cc9-9742-69d092e3d46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Pamidi, Ramasiddaiah</cp:lastModifiedBy>
  <cp:lastPrinted>2018-01-22T17:50:34Z</cp:lastPrinted>
  <dcterms:created xsi:type="dcterms:W3CDTF">2014-10-28T20:48:20Z</dcterms:created>
  <dcterms:modified xsi:type="dcterms:W3CDTF">2020-09-21T17:03:29Z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